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mal.bayraktar.NEAREASTTECH\Desktop\"/>
    </mc:Choice>
  </mc:AlternateContent>
  <bookViews>
    <workbookView xWindow="-105" yWindow="-105" windowWidth="23250" windowHeight="12570" tabRatio="828"/>
  </bookViews>
  <sheets>
    <sheet name="Aktifler" sheetId="38" r:id="rId1"/>
    <sheet name="Pasifler" sheetId="39" r:id="rId2"/>
    <sheet name="Kar Zarar" sheetId="40" r:id="rId3"/>
  </sheets>
  <externalReferences>
    <externalReference r:id="rId4"/>
    <externalReference r:id="rId5"/>
  </externalReferences>
  <definedNames>
    <definedName name="e">'[1]veri tabanı'!$X$91</definedName>
    <definedName name="es">#REF!</definedName>
    <definedName name="_xlnm.Print_Area" localSheetId="0">Aktifler!$A$1:$N$78</definedName>
    <definedName name="_xlnm.Print_Area" localSheetId="2">'Kar Zarar'!$A$1:$K$103</definedName>
    <definedName name="_xlnm.Print_Area" localSheetId="1">Pasifler!$A$1:$O$87</definedName>
    <definedName name="Print_Area_MI">[2]FR100!$B$15:$B$53</definedName>
  </definedNames>
  <calcPr calcId="162913"/>
  <customWorkbookViews>
    <customWorkbookView name="ece.kiryagdi - Kişisel Görünüm" guid="{B88733EF-1B50-4B48-B75A-D1B636553102}" mergeInterval="0" personalView="1" maximized="1" windowWidth="1020" windowHeight="606" activeSheetId="3"/>
    <customWorkbookView name="pelin.yaylali - Kişisel Görünüm" guid="{F3E08BE8-0FD1-493B-9D8C-45BFA56AB748}" mergeInterval="0" personalView="1" maximized="1" windowWidth="1020" windowHeight="606" activeSheetId="3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sedef.kaptan - Kişisel Görünüm" guid="{D00846E4-D63A-4FB0-8FCE-C7A9C858EE72}" mergeInterval="0" personalView="1" maximized="1" windowWidth="1020" windowHeight="580" activeSheetId="3" showComments="commIndAndComment"/>
  </customWorkbookViews>
</workbook>
</file>

<file path=xl/calcChain.xml><?xml version="1.0" encoding="utf-8"?>
<calcChain xmlns="http://schemas.openxmlformats.org/spreadsheetml/2006/main">
  <c r="M69" i="39" l="1"/>
  <c r="L69" i="39"/>
  <c r="N68" i="39"/>
  <c r="N67" i="39"/>
  <c r="N66" i="39"/>
  <c r="N65" i="39"/>
  <c r="K69" i="39"/>
  <c r="J69" i="39"/>
  <c r="I69" i="39"/>
  <c r="K68" i="39"/>
  <c r="K66" i="39"/>
  <c r="K65" i="39"/>
  <c r="I87" i="40"/>
  <c r="H87" i="40"/>
  <c r="I83" i="40"/>
  <c r="H83" i="40"/>
  <c r="I81" i="40"/>
  <c r="H81" i="40"/>
  <c r="I65" i="40"/>
  <c r="I64" i="40" s="1"/>
  <c r="H65" i="40"/>
  <c r="H64" i="40" s="1"/>
  <c r="I54" i="40"/>
  <c r="I53" i="40" s="1"/>
  <c r="H54" i="40"/>
  <c r="H53" i="40" s="1"/>
  <c r="I51" i="40"/>
  <c r="H51" i="40"/>
  <c r="I43" i="40"/>
  <c r="H43" i="40"/>
  <c r="I35" i="40"/>
  <c r="H35" i="40"/>
  <c r="I29" i="40"/>
  <c r="H29" i="40"/>
  <c r="H28" i="40" s="1"/>
  <c r="I28" i="40"/>
  <c r="I23" i="40"/>
  <c r="H23" i="40"/>
  <c r="I18" i="40"/>
  <c r="H18" i="40"/>
  <c r="I13" i="40"/>
  <c r="H13" i="40"/>
  <c r="I10" i="40"/>
  <c r="I9" i="40" s="1"/>
  <c r="I8" i="40" s="1"/>
  <c r="H10" i="40"/>
  <c r="H9" i="40"/>
  <c r="N42" i="39"/>
  <c r="N43" i="39"/>
  <c r="N45" i="39"/>
  <c r="N44" i="39"/>
  <c r="L44" i="39"/>
  <c r="N48" i="39"/>
  <c r="N47" i="39"/>
  <c r="N51" i="39"/>
  <c r="N53" i="39"/>
  <c r="N58" i="39"/>
  <c r="N57" i="39"/>
  <c r="L57" i="39"/>
  <c r="M61" i="39"/>
  <c r="L61" i="39"/>
  <c r="N61" i="39" s="1"/>
  <c r="J61" i="39"/>
  <c r="K58" i="39"/>
  <c r="K57" i="39"/>
  <c r="I57" i="39"/>
  <c r="K53" i="39"/>
  <c r="K51" i="39"/>
  <c r="K48" i="39"/>
  <c r="K47" i="39"/>
  <c r="K46" i="39"/>
  <c r="K45" i="39"/>
  <c r="K44" i="39"/>
  <c r="K43" i="39"/>
  <c r="I47" i="39"/>
  <c r="I44" i="39"/>
  <c r="I43" i="39"/>
  <c r="K42" i="39"/>
  <c r="N40" i="39"/>
  <c r="N39" i="39"/>
  <c r="N37" i="39"/>
  <c r="L37" i="39"/>
  <c r="K40" i="39"/>
  <c r="K39" i="39"/>
  <c r="I37" i="39"/>
  <c r="N36" i="39"/>
  <c r="K36" i="39"/>
  <c r="N34" i="39"/>
  <c r="K34" i="39"/>
  <c r="N30" i="39"/>
  <c r="N28" i="39"/>
  <c r="N27" i="39"/>
  <c r="M27" i="39"/>
  <c r="L27" i="39"/>
  <c r="K30" i="39"/>
  <c r="K28" i="39"/>
  <c r="K27" i="39"/>
  <c r="J27" i="39"/>
  <c r="I27" i="39"/>
  <c r="N13" i="39"/>
  <c r="N12" i="39"/>
  <c r="N11" i="39"/>
  <c r="N10" i="39"/>
  <c r="N9" i="39"/>
  <c r="N8" i="39"/>
  <c r="M8" i="39"/>
  <c r="L8" i="39"/>
  <c r="K10" i="39"/>
  <c r="K11" i="39"/>
  <c r="K12" i="39"/>
  <c r="K13" i="39"/>
  <c r="K9" i="39"/>
  <c r="K8" i="39"/>
  <c r="J8" i="39"/>
  <c r="I8" i="39"/>
  <c r="I61" i="39" s="1"/>
  <c r="K61" i="39" s="1"/>
  <c r="M61" i="38"/>
  <c r="L61" i="38"/>
  <c r="K61" i="38"/>
  <c r="M59" i="38"/>
  <c r="M58" i="38"/>
  <c r="M57" i="38"/>
  <c r="M56" i="38"/>
  <c r="K56" i="38"/>
  <c r="M51" i="38"/>
  <c r="M50" i="38"/>
  <c r="K50" i="38"/>
  <c r="M49" i="38"/>
  <c r="M48" i="38"/>
  <c r="M47" i="38"/>
  <c r="K47" i="38"/>
  <c r="M46" i="38"/>
  <c r="M45" i="38"/>
  <c r="M41" i="38"/>
  <c r="M40" i="38"/>
  <c r="M39" i="38"/>
  <c r="M38" i="38"/>
  <c r="L38" i="38"/>
  <c r="K38" i="38"/>
  <c r="M37" i="38"/>
  <c r="M36" i="38"/>
  <c r="M35" i="38"/>
  <c r="M34" i="38"/>
  <c r="M33" i="38"/>
  <c r="M32" i="38"/>
  <c r="M31" i="38"/>
  <c r="M30" i="38"/>
  <c r="K35" i="38"/>
  <c r="K32" i="38"/>
  <c r="K29" i="38"/>
  <c r="M27" i="38"/>
  <c r="M26" i="38"/>
  <c r="M25" i="38"/>
  <c r="L25" i="38"/>
  <c r="K25" i="38"/>
  <c r="M24" i="38"/>
  <c r="M20" i="38"/>
  <c r="L20" i="38"/>
  <c r="K20" i="38"/>
  <c r="M14" i="38"/>
  <c r="M18" i="38"/>
  <c r="M17" i="38"/>
  <c r="M16" i="38"/>
  <c r="M15" i="38"/>
  <c r="L16" i="38"/>
  <c r="K16" i="38"/>
  <c r="K14" i="38" s="1"/>
  <c r="L14" i="38"/>
  <c r="M12" i="38"/>
  <c r="M11" i="38"/>
  <c r="M10" i="38"/>
  <c r="L10" i="38"/>
  <c r="K10" i="38"/>
  <c r="H61" i="38"/>
  <c r="J59" i="38"/>
  <c r="J58" i="38"/>
  <c r="J57" i="38"/>
  <c r="J56" i="38"/>
  <c r="H56" i="38"/>
  <c r="J51" i="38"/>
  <c r="J50" i="38"/>
  <c r="H50" i="38"/>
  <c r="J49" i="38"/>
  <c r="J48" i="38"/>
  <c r="J47" i="38"/>
  <c r="H47" i="38"/>
  <c r="J46" i="38"/>
  <c r="J45" i="38"/>
  <c r="J41" i="38"/>
  <c r="J40" i="38"/>
  <c r="J39" i="38"/>
  <c r="I38" i="38"/>
  <c r="I61" i="38" s="1"/>
  <c r="J61" i="38" s="1"/>
  <c r="H38" i="38"/>
  <c r="J37" i="38"/>
  <c r="J36" i="38"/>
  <c r="J35" i="38"/>
  <c r="J34" i="38"/>
  <c r="J33" i="38"/>
  <c r="J32" i="38"/>
  <c r="J31" i="38"/>
  <c r="J30" i="38"/>
  <c r="H28" i="38"/>
  <c r="J28" i="38"/>
  <c r="J29" i="38"/>
  <c r="H35" i="38"/>
  <c r="H32" i="38"/>
  <c r="H29" i="38"/>
  <c r="J27" i="38"/>
  <c r="J26" i="38"/>
  <c r="I25" i="38"/>
  <c r="J25" i="38" s="1"/>
  <c r="H25" i="38"/>
  <c r="J24" i="38"/>
  <c r="J21" i="38"/>
  <c r="J20" i="38"/>
  <c r="I20" i="38"/>
  <c r="H20" i="38"/>
  <c r="J18" i="38"/>
  <c r="J17" i="38"/>
  <c r="J16" i="38"/>
  <c r="I16" i="38"/>
  <c r="H16" i="38"/>
  <c r="J15" i="38"/>
  <c r="J14" i="38"/>
  <c r="J12" i="38"/>
  <c r="J11" i="38"/>
  <c r="J10" i="38"/>
  <c r="I10" i="38"/>
  <c r="H10" i="38"/>
  <c r="J38" i="38" l="1"/>
  <c r="N69" i="39"/>
  <c r="H8" i="40"/>
  <c r="K37" i="39"/>
  <c r="K28" i="38"/>
  <c r="M28" i="38" s="1"/>
</calcChain>
</file>

<file path=xl/sharedStrings.xml><?xml version="1.0" encoding="utf-8"?>
<sst xmlns="http://schemas.openxmlformats.org/spreadsheetml/2006/main" count="379" uniqueCount="232">
  <si>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</si>
  <si>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</si>
  <si>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</si>
  <si>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</si>
  <si>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</si>
  <si>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</si>
  <si>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</si>
  <si>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</si>
  <si>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</si>
  <si>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</si>
  <si>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</si>
  <si>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</si>
  <si>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</si>
  <si>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</si>
  <si>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</si>
  <si>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</si>
  <si>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</si>
  <si>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</si>
  <si>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</si>
  <si>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</si>
  <si>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</si>
  <si>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</si>
  <si>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</si>
  <si>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</si>
  <si>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</si>
  <si>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</si>
  <si>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</si>
  <si>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</si>
  <si>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</si>
  <si>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</si>
  <si>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</si>
  <si>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</si>
  <si>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</si>
  <si>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</si>
  <si>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</si>
  <si>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</si>
  <si>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</si>
  <si>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</si>
  <si>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</si>
  <si>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</si>
  <si>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</si>
  <si>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</si>
  <si>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</si>
  <si>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</si>
  <si>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</si>
  <si>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</si>
  <si>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</si>
  <si>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</si>
  <si>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</si>
  <si>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</si>
  <si>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</si>
  <si>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</si>
  <si>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</si>
  <si>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</si>
  <si>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</si>
  <si>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</si>
  <si>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</si>
  <si>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</si>
  <si>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</si>
  <si>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</si>
  <si>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</si>
  <si>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</si>
  <si>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</si>
  <si>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</si>
  <si>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</si>
  <si>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</si>
  <si>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</si>
  <si>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</si>
  <si>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</si>
  <si>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</si>
  <si>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</si>
  <si>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</si>
  <si>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</si>
  <si>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</si>
  <si>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</si>
  <si>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</si>
  <si>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</si>
  <si>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</si>
  <si>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</si>
  <si>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</si>
  <si>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</si>
  <si>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</si>
  <si>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</si>
  <si>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</si>
  <si>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</si>
  <si>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</si>
  <si>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</si>
  <si>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</si>
  <si>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</si>
  <si>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</si>
  <si>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</si>
  <si>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</si>
  <si>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</si>
  <si>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</si>
  <si>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</si>
  <si>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</si>
  <si>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</si>
  <si>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</si>
  <si>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</si>
  <si>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</si>
  <si>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</si>
  <si>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</si>
  <si>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</si>
  <si>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</si>
  <si>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</si>
  <si>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</si>
  <si>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</si>
  <si>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</si>
  <si>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</si>
  <si>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</si>
  <si>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</si>
  <si>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</si>
  <si>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</si>
  <si>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</si>
  <si>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</si>
  <si>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</si>
  <si>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</si>
  <si>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</si>
  <si>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</si>
  <si>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</si>
  <si>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</si>
  <si>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</si>
  <si>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</si>
  <si>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</si>
  <si>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</si>
  <si>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</si>
  <si>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</si>
  <si>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</si>
  <si>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</si>
  <si>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</si>
  <si>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</si>
  <si>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</si>
  <si>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</si>
  <si>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</si>
  <si>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</si>
  <si>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</si>
  <si>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</si>
  <si>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</si>
  <si>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</si>
  <si>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</si>
  <si>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</si>
  <si>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</si>
  <si>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</si>
  <si>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</si>
  <si>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</si>
  <si>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</si>
  <si>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</si>
  <si>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</si>
  <si>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</si>
  <si>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</si>
  <si>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</si>
  <si>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</si>
  <si>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</si>
  <si>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</si>
  <si>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</si>
  <si>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</si>
  <si>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</si>
  <si>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</si>
  <si>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</si>
  <si>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</si>
  <si>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</si>
  <si>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</si>
  <si>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</si>
  <si>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</si>
  <si>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</si>
  <si>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</si>
  <si>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</si>
  <si>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</si>
  <si>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</si>
  <si>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</si>
  <si>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</si>
  <si>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</si>
  <si>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</si>
  <si>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</si>
  <si>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</si>
  <si>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</si>
  <si>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</si>
  <si>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</si>
  <si>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</si>
  <si>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</si>
  <si>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</si>
  <si>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</si>
  <si>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</si>
  <si>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</si>
  <si>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</si>
  <si>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</si>
  <si>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</si>
  <si>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</si>
  <si>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</si>
  <si>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</si>
  <si>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</si>
  <si>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</si>
  <si>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</si>
  <si>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</si>
  <si>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</si>
  <si>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</si>
  <si>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</si>
  <si>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</si>
  <si>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</si>
  <si>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</si>
  <si>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</si>
  <si>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</si>
  <si>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</si>
  <si>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</si>
  <si>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</si>
  <si>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</si>
  <si>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</si>
  <si>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</si>
  <si>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</si>
  <si>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</si>
  <si>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</si>
  <si>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</si>
  <si>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</si>
  <si>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</si>
  <si>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</si>
  <si>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</si>
  <si>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</si>
  <si>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</si>
  <si>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</si>
  <si>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</si>
  <si>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</si>
  <si>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</si>
  <si>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</si>
  <si>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</si>
  <si>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</si>
  <si>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 xml:space="preserve">VERGİ ÖNCESİ KÂR / ZARAR </t>
  </si>
  <si>
    <t>KARŞILAŞTIRMALI BİLANÇOSU</t>
  </si>
  <si>
    <t>KARŞILAŞTIRMALI KÂR VE ZARAR CETVELİ</t>
  </si>
  <si>
    <t xml:space="preserve">  </t>
  </si>
  <si>
    <t>YAKIN DOĞU BANK LİMİTED (NEAR EAST BANK LIMITED)</t>
  </si>
  <si>
    <t>(31/12/2021)</t>
  </si>
  <si>
    <t>(31/12/2022)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</si>
</sst>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&quot;£&quot;#,##0;[Red]\-&quot;£&quot;#,##0"/>
    <numFmt numFmtId="165" formatCode="&quot;£&quot;#,##0.00;\-&quot;£&quot;#,##0.00"/>
    <numFmt numFmtId="166" formatCode="_-* #,##0\ _T_L_-;\-* #,##0\ _T_L_-;_-* &quot;-&quot;\ _T_L_-;_-@_-"/>
    <numFmt numFmtId="167" formatCode="_-* #,##0.00\ _T_L_-;\-* #,##0.00\ _T_L_-;_-* &quot;-&quot;??\ _T_L_-;_-@_-"/>
    <numFmt numFmtId="168" formatCode="_-* #,##0.00\ _₺_-;\-* #,##0.00\ _₺_-;_-* &quot;-&quot;??\ _₺_-;_-@_-"/>
    <numFmt numFmtId="169" formatCode="_(* #,##0.00_);_(* \(#,##0.00\);_(* &quot;-&quot;??_);_(@_)"/>
    <numFmt numFmtId="170" formatCode="#,##0_ ;[Red]\-#,##0\ "/>
    <numFmt numFmtId="171" formatCode="#,##0.00_ ;[Red]\-#,##0.00\ "/>
    <numFmt numFmtId="172" formatCode="General_)"/>
    <numFmt numFmtId="173" formatCode="_-* #,##0.00\ [$€]_-;\-* #,##0.00\ [$€]_-;_-* &quot;-&quot;??\ [$€]_-;_-@_-"/>
    <numFmt numFmtId="174" formatCode="0.0%"/>
    <numFmt numFmtId="175" formatCode="0.000%"/>
    <numFmt numFmtId="176" formatCode="_(&quot;$&quot;* #,##0.0_);_(&quot;$&quot;* \(#,##0.0\);_(&quot;$&quot;* &quot;-&quot;??_);_(@_)"/>
    <numFmt numFmtId="177" formatCode="0.00000%"/>
    <numFmt numFmtId="178" formatCode="d\.m\.yy"/>
    <numFmt numFmtId="179" formatCode="d\.mmm\.yy"/>
    <numFmt numFmtId="180" formatCode="0.0000%"/>
  </numFmts>
  <fonts count="73">
    <font>
      <sz val="10"/>
      <name val="MS Sans Serif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MS Sans Serif"/>
      <family val="2"/>
      <charset val="162"/>
    </font>
    <font>
      <sz val="10"/>
      <name val="MS Sans Serif"/>
      <family val="2"/>
      <charset val="162"/>
    </font>
    <font>
      <sz val="10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name val="Times New Roman Tur"/>
      <family val="1"/>
      <charset val="162"/>
    </font>
    <font>
      <b/>
      <sz val="14"/>
      <name val="Times New Roman Tur"/>
      <family val="1"/>
      <charset val="162"/>
    </font>
    <font>
      <sz val="12"/>
      <color indexed="10"/>
      <name val="Times New Roman Tur"/>
      <family val="1"/>
      <charset val="162"/>
    </font>
    <font>
      <sz val="12"/>
      <color indexed="16"/>
      <name val="Times New Roman Tur"/>
      <family val="1"/>
      <charset val="162"/>
    </font>
    <font>
      <b/>
      <sz val="16"/>
      <name val="Times New Roman Tur"/>
      <family val="1"/>
      <charset val="162"/>
    </font>
    <font>
      <sz val="10"/>
      <name val="Arial"/>
      <family val="2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u/>
      <sz val="10"/>
      <name val="Times New Roman"/>
      <family val="1"/>
      <charset val="16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 Tur"/>
      <charset val="162"/>
    </font>
    <font>
      <sz val="14"/>
      <name val="MS Sans Serif"/>
      <family val="2"/>
      <charset val="162"/>
    </font>
    <font>
      <b/>
      <sz val="13"/>
      <name val="Times New Roman Tur"/>
      <family val="1"/>
      <charset val="162"/>
    </font>
    <font>
      <sz val="13"/>
      <name val="Times New Roman Tur"/>
      <family val="1"/>
      <charset val="162"/>
    </font>
    <font>
      <sz val="13"/>
      <name val="Times New Roman Tur"/>
      <charset val="162"/>
    </font>
    <font>
      <b/>
      <sz val="13"/>
      <name val="Times New Roman Tur"/>
      <charset val="162"/>
    </font>
    <font>
      <b/>
      <sz val="13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162"/>
    </font>
    <font>
      <sz val="8"/>
      <name val="Arial"/>
      <family val="2"/>
    </font>
    <font>
      <sz val="11"/>
      <color indexed="8"/>
      <name val="Calibri"/>
      <family val="2"/>
      <charset val="162"/>
    </font>
    <font>
      <sz val="10"/>
      <name val="BERNHARD"/>
    </font>
    <font>
      <sz val="10"/>
      <name val="Helv"/>
    </font>
    <font>
      <sz val="1"/>
      <color indexed="8"/>
      <name val="Courier"/>
      <family val="1"/>
      <charset val="162"/>
    </font>
    <font>
      <b/>
      <sz val="1"/>
      <color indexed="8"/>
      <name val="Courier"/>
      <family val="1"/>
      <charset val="162"/>
    </font>
    <font>
      <sz val="10"/>
      <name val="Helv"/>
      <charset val="204"/>
    </font>
    <font>
      <sz val="8"/>
      <color indexed="14"/>
      <name val="Arial"/>
      <family val="2"/>
      <charset val="162"/>
    </font>
    <font>
      <b/>
      <sz val="12"/>
      <name val="Helv"/>
    </font>
    <font>
      <b/>
      <sz val="12"/>
      <name val="Arial"/>
      <family val="2"/>
      <charset val="162"/>
    </font>
    <font>
      <sz val="8"/>
      <color indexed="12"/>
      <name val="Helvetica"/>
    </font>
    <font>
      <sz val="8"/>
      <name val="Helvetica-Narrow"/>
      <family val="2"/>
    </font>
    <font>
      <sz val="7"/>
      <name val="Small Fonts"/>
      <family val="2"/>
      <charset val="162"/>
    </font>
    <font>
      <sz val="11"/>
      <color indexed="8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11"/>
      <color indexed="16"/>
      <name val="Times New Roman"/>
      <family val="1"/>
      <charset val="162"/>
    </font>
    <font>
      <b/>
      <sz val="22"/>
      <color indexed="8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rgb="FFFF0000"/>
      <name val="Times New Roman Tur"/>
      <family val="1"/>
      <charset val="162"/>
    </font>
    <font>
      <sz val="12"/>
      <color rgb="FFFF0000"/>
      <name val="Times New Roman Tur"/>
      <charset val="162"/>
    </font>
    <font>
      <b/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name val="Times New Roman"/>
      <family val="1"/>
    </font>
    <font>
      <sz val="10"/>
      <color rgb="FFFF0000"/>
      <name val="MS Sans Serif"/>
    </font>
    <font>
      <sz val="10"/>
      <name val="Arial"/>
      <family val="2"/>
      <charset val="162"/>
    </font>
    <font>
      <sz val="11"/>
      <name val="MS Sans Serif"/>
      <family val="2"/>
      <charset val="162"/>
    </font>
    <font>
      <b/>
      <sz val="12"/>
      <name val="Times New Roman Tur"/>
    </font>
    <font>
      <u/>
      <sz val="10"/>
      <name val="Times New Roman"/>
      <family val="1"/>
      <charset val="162"/>
    </font>
  </fonts>
  <fills count="4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gray125">
        <bgColor theme="0"/>
      </patternFill>
    </fill>
  </fills>
  <borders count="15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2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10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/>
      <top style="double">
        <color indexed="12"/>
      </top>
      <bottom style="medium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 style="medium">
        <color indexed="64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 style="medium">
        <color indexed="64"/>
      </bottom>
      <diagonal/>
    </border>
    <border>
      <left/>
      <right/>
      <top style="double">
        <color indexed="12"/>
      </top>
      <bottom style="medium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medium">
        <color indexed="64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 style="medium">
        <color indexed="64"/>
      </bottom>
      <diagonal/>
    </border>
    <border>
      <left style="medium">
        <color indexed="12"/>
      </left>
      <right style="double">
        <color indexed="12"/>
      </right>
      <top style="double">
        <color indexed="12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double">
        <color indexed="12"/>
      </top>
      <bottom style="medium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medium">
        <color indexed="64"/>
      </bottom>
      <diagonal/>
    </border>
    <border>
      <left style="double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/>
      <top/>
      <bottom style="medium">
        <color indexed="10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double">
        <color indexed="39"/>
      </right>
      <top/>
      <bottom style="dotted">
        <color indexed="12"/>
      </bottom>
      <diagonal/>
    </border>
    <border>
      <left/>
      <right style="double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double">
        <color indexed="39"/>
      </left>
      <right style="medium">
        <color indexed="48"/>
      </right>
      <top style="medium">
        <color indexed="64"/>
      </top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double">
        <color indexed="39"/>
      </left>
      <right style="medium">
        <color indexed="48"/>
      </right>
      <top style="dotted">
        <color indexed="12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39"/>
      </left>
      <right style="medium">
        <color indexed="48"/>
      </right>
      <top style="medium">
        <color indexed="10"/>
      </top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 style="double">
        <color indexed="39"/>
      </left>
      <right style="medium">
        <color indexed="48"/>
      </right>
      <top/>
      <bottom style="medium">
        <color indexed="10"/>
      </bottom>
      <diagonal/>
    </border>
    <border>
      <left/>
      <right/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double">
        <color indexed="39"/>
      </left>
      <right style="medium">
        <color indexed="48"/>
      </right>
      <top/>
      <bottom style="dotted">
        <color indexed="12"/>
      </bottom>
      <diagonal/>
    </border>
    <border>
      <left style="double">
        <color indexed="39"/>
      </left>
      <right style="medium">
        <color indexed="48"/>
      </right>
      <top style="dotted">
        <color indexed="12"/>
      </top>
      <bottom style="dotted">
        <color indexed="12"/>
      </bottom>
      <diagonal/>
    </border>
    <border>
      <left style="double">
        <color indexed="39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 style="dotted">
        <color indexed="12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medium">
        <color indexed="48"/>
      </right>
      <top style="dotted">
        <color indexed="12"/>
      </top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double">
        <color indexed="39"/>
      </left>
      <right style="double">
        <color indexed="39"/>
      </right>
      <top style="dotted">
        <color indexed="12"/>
      </top>
      <bottom style="dotted">
        <color indexed="39"/>
      </bottom>
      <diagonal/>
    </border>
    <border>
      <left/>
      <right/>
      <top style="dotted">
        <color indexed="12"/>
      </top>
      <bottom style="dotted">
        <color indexed="39"/>
      </bottom>
      <diagonal/>
    </border>
    <border>
      <left style="medium">
        <color indexed="48"/>
      </left>
      <right style="medium">
        <color indexed="48"/>
      </right>
      <top style="dotted">
        <color indexed="12"/>
      </top>
      <bottom style="dotted">
        <color indexed="39"/>
      </bottom>
      <diagonal/>
    </border>
    <border>
      <left style="medium">
        <color indexed="48"/>
      </left>
      <right style="double">
        <color indexed="48"/>
      </right>
      <top style="dotted">
        <color indexed="12"/>
      </top>
      <bottom style="dotted">
        <color indexed="39"/>
      </bottom>
      <diagonal/>
    </border>
    <border>
      <left style="double">
        <color indexed="39"/>
      </left>
      <right style="double">
        <color indexed="39"/>
      </right>
      <top style="dotted">
        <color indexed="39"/>
      </top>
      <bottom style="dotted">
        <color indexed="39"/>
      </bottom>
      <diagonal/>
    </border>
    <border>
      <left/>
      <right/>
      <top style="dotted">
        <color indexed="39"/>
      </top>
      <bottom style="dotted">
        <color indexed="39"/>
      </bottom>
      <diagonal/>
    </border>
    <border>
      <left style="medium">
        <color indexed="48"/>
      </left>
      <right style="medium">
        <color indexed="48"/>
      </right>
      <top style="dotted">
        <color indexed="39"/>
      </top>
      <bottom style="dotted">
        <color indexed="39"/>
      </bottom>
      <diagonal/>
    </border>
    <border>
      <left style="medium">
        <color indexed="48"/>
      </left>
      <right style="double">
        <color indexed="48"/>
      </right>
      <top style="dotted">
        <color indexed="39"/>
      </top>
      <bottom style="dotted">
        <color indexed="39"/>
      </bottom>
      <diagonal/>
    </border>
    <border>
      <left style="double">
        <color indexed="39"/>
      </left>
      <right style="double">
        <color indexed="39"/>
      </right>
      <top style="dotted">
        <color indexed="39"/>
      </top>
      <bottom style="dotted">
        <color indexed="12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dotted">
        <color indexed="12"/>
      </bottom>
      <diagonal/>
    </border>
    <border>
      <left style="medium">
        <color indexed="12"/>
      </left>
      <right style="medium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medium">
        <color indexed="12"/>
      </left>
      <right/>
      <top/>
      <bottom style="double">
        <color indexed="12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39"/>
      </left>
      <right style="medium">
        <color indexed="48"/>
      </right>
      <top style="dotted">
        <color indexed="39"/>
      </top>
      <bottom style="dotted">
        <color indexed="12"/>
      </bottom>
      <diagonal/>
    </border>
    <border>
      <left style="medium">
        <color indexed="48"/>
      </left>
      <right style="medium">
        <color indexed="48"/>
      </right>
      <top style="dotted">
        <color indexed="39"/>
      </top>
      <bottom style="dotted">
        <color indexed="12"/>
      </bottom>
      <diagonal/>
    </border>
    <border>
      <left style="double">
        <color indexed="39"/>
      </left>
      <right style="medium">
        <color indexed="39"/>
      </right>
      <top style="dotted">
        <color indexed="12"/>
      </top>
      <bottom style="dotted">
        <color indexed="12"/>
      </bottom>
      <diagonal/>
    </border>
    <border>
      <left/>
      <right style="medium">
        <color indexed="48"/>
      </right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medium">
        <color indexed="48"/>
      </right>
      <top style="medium">
        <color indexed="10"/>
      </top>
      <bottom style="dotted">
        <color indexed="12"/>
      </bottom>
      <diagonal/>
    </border>
    <border>
      <left style="medium">
        <color indexed="48"/>
      </left>
      <right style="medium">
        <color indexed="48"/>
      </right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dotted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tted">
        <color indexed="39"/>
      </bottom>
      <diagonal/>
    </border>
    <border>
      <left style="medium">
        <color indexed="48"/>
      </left>
      <right style="double">
        <color indexed="48"/>
      </right>
      <top/>
      <bottom style="dotted">
        <color indexed="39"/>
      </bottom>
      <diagonal/>
    </border>
    <border>
      <left style="double">
        <color indexed="12"/>
      </left>
      <right/>
      <top style="dotted">
        <color indexed="12"/>
      </top>
      <bottom style="medium">
        <color indexed="10"/>
      </bottom>
      <diagonal/>
    </border>
    <border>
      <left style="medium">
        <color indexed="48"/>
      </left>
      <right style="medium">
        <color indexed="48"/>
      </right>
      <top style="dotted">
        <color indexed="12"/>
      </top>
      <bottom style="medium">
        <color indexed="10"/>
      </bottom>
      <diagonal/>
    </border>
    <border>
      <left style="medium">
        <color indexed="48"/>
      </left>
      <right style="double">
        <color indexed="48"/>
      </right>
      <top style="dotted">
        <color indexed="12"/>
      </top>
      <bottom style="medium">
        <color indexed="10"/>
      </bottom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ashed">
        <color indexed="64"/>
      </top>
      <bottom style="dashed">
        <color indexed="64"/>
      </bottom>
      <diagonal/>
    </border>
    <border>
      <left/>
      <right style="double">
        <color indexed="10"/>
      </right>
      <top style="dashed">
        <color indexed="64"/>
      </top>
      <bottom style="dash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10"/>
      </left>
      <right style="double">
        <color indexed="10"/>
      </right>
      <top style="dashed">
        <color theme="1"/>
      </top>
      <bottom style="dashed">
        <color theme="1"/>
      </bottom>
      <diagonal/>
    </border>
    <border>
      <left/>
      <right style="double">
        <color indexed="10"/>
      </right>
      <top style="dashed">
        <color theme="1"/>
      </top>
      <bottom style="dashed">
        <color theme="1"/>
      </bottom>
      <diagonal/>
    </border>
    <border>
      <left style="double">
        <color indexed="10"/>
      </left>
      <right style="double">
        <color indexed="10"/>
      </right>
      <top style="dashed">
        <color theme="1"/>
      </top>
      <bottom style="dashed">
        <color indexed="64"/>
      </bottom>
      <diagonal/>
    </border>
    <border>
      <left style="double">
        <color indexed="10"/>
      </left>
      <right style="double">
        <color indexed="10"/>
      </right>
      <top style="dashed">
        <color indexed="64"/>
      </top>
      <bottom style="dashed">
        <color theme="1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 style="dashed">
        <color theme="1"/>
      </bottom>
      <diagonal/>
    </border>
    <border>
      <left/>
      <right style="double">
        <color indexed="10"/>
      </right>
      <top style="medium">
        <color indexed="10"/>
      </top>
      <bottom style="dashed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39"/>
      </left>
      <right style="double">
        <color indexed="12"/>
      </right>
      <top style="dotted">
        <color indexed="39"/>
      </top>
      <bottom style="medium">
        <color rgb="FFFF0000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medium">
        <color indexed="48"/>
      </left>
      <right style="double">
        <color indexed="48"/>
      </right>
      <top style="medium">
        <color indexed="10"/>
      </top>
      <bottom style="dotted">
        <color indexed="12"/>
      </bottom>
      <diagonal/>
    </border>
    <border>
      <left/>
      <right style="medium">
        <color indexed="48"/>
      </right>
      <top/>
      <bottom/>
      <diagonal/>
    </border>
    <border>
      <left style="double">
        <color indexed="39"/>
      </left>
      <right style="medium">
        <color indexed="39"/>
      </right>
      <top style="medium">
        <color indexed="10"/>
      </top>
      <bottom/>
      <diagonal/>
    </border>
    <border>
      <left style="double">
        <color indexed="39"/>
      </left>
      <right style="medium">
        <color indexed="39"/>
      </right>
      <top/>
      <bottom style="double">
        <color indexed="12"/>
      </bottom>
      <diagonal/>
    </border>
  </borders>
  <cellStyleXfs count="977">
    <xf numFmtId="0" fontId="0" fillId="0" borderId="0"/>
    <xf numFmtId="0" fontId="13" fillId="0" borderId="0"/>
    <xf numFmtId="0" fontId="48" fillId="2" borderId="0" applyNumberFormat="0" applyBorder="0" applyAlignment="0" applyProtection="0"/>
    <xf numFmtId="0" fontId="48" fillId="17" borderId="0" applyNumberFormat="0" applyBorder="0" applyAlignment="0" applyProtection="0"/>
    <xf numFmtId="0" fontId="48" fillId="3" borderId="0" applyNumberFormat="0" applyBorder="0" applyAlignment="0" applyProtection="0"/>
    <xf numFmtId="0" fontId="48" fillId="18" borderId="0" applyNumberFormat="0" applyBorder="0" applyAlignment="0" applyProtection="0"/>
    <xf numFmtId="0" fontId="48" fillId="4" borderId="0" applyNumberFormat="0" applyBorder="0" applyAlignment="0" applyProtection="0"/>
    <xf numFmtId="0" fontId="48" fillId="19" borderId="0" applyNumberFormat="0" applyBorder="0" applyAlignment="0" applyProtection="0"/>
    <xf numFmtId="0" fontId="48" fillId="5" borderId="0" applyNumberFormat="0" applyBorder="0" applyAlignment="0" applyProtection="0"/>
    <xf numFmtId="0" fontId="48" fillId="20" borderId="0" applyNumberFormat="0" applyBorder="0" applyAlignment="0" applyProtection="0"/>
    <xf numFmtId="0" fontId="48" fillId="15" borderId="0" applyNumberFormat="0" applyBorder="0" applyAlignment="0" applyProtection="0"/>
    <xf numFmtId="0" fontId="48" fillId="4" borderId="0" applyNumberFormat="0" applyBorder="0" applyAlignment="0" applyProtection="0"/>
    <xf numFmtId="0" fontId="48" fillId="21" borderId="0" applyNumberFormat="0" applyBorder="0" applyAlignment="0" applyProtection="0"/>
    <xf numFmtId="0" fontId="48" fillId="6" borderId="0" applyNumberFormat="0" applyBorder="0" applyAlignment="0" applyProtection="0"/>
    <xf numFmtId="0" fontId="48" fillId="22" borderId="0" applyNumberFormat="0" applyBorder="0" applyAlignment="0" applyProtection="0"/>
    <xf numFmtId="0" fontId="48" fillId="16" borderId="0" applyNumberFormat="0" applyBorder="0" applyAlignment="0" applyProtection="0"/>
    <xf numFmtId="0" fontId="48" fillId="7" borderId="0" applyNumberFormat="0" applyBorder="0" applyAlignment="0" applyProtection="0"/>
    <xf numFmtId="0" fontId="48" fillId="23" borderId="0" applyNumberFormat="0" applyBorder="0" applyAlignment="0" applyProtection="0"/>
    <xf numFmtId="0" fontId="48" fillId="8" borderId="0" applyNumberFormat="0" applyBorder="0" applyAlignment="0" applyProtection="0"/>
    <xf numFmtId="0" fontId="48" fillId="24" borderId="0" applyNumberFormat="0" applyBorder="0" applyAlignment="0" applyProtection="0"/>
    <xf numFmtId="0" fontId="48" fillId="6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167" fontId="3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0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7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2" fillId="0" borderId="0"/>
    <xf numFmtId="0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73" fontId="35" fillId="0" borderId="0" applyFont="0" applyFill="0" applyBorder="0" applyAlignment="0" applyProtection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2" fontId="36" fillId="0" borderId="0"/>
    <xf numFmtId="38" fontId="29" fillId="9" borderId="0" applyNumberFormat="0" applyBorder="0" applyAlignment="0" applyProtection="0"/>
    <xf numFmtId="0" fontId="37" fillId="10" borderId="1"/>
    <xf numFmtId="0" fontId="38" fillId="0" borderId="2" applyNumberFormat="0" applyAlignment="0" applyProtection="0">
      <alignment horizontal="left" vertical="center"/>
    </xf>
    <xf numFmtId="0" fontId="38" fillId="0" borderId="3">
      <alignment horizontal="left" vertical="center"/>
    </xf>
    <xf numFmtId="0" fontId="27" fillId="11" borderId="4">
      <alignment vertical="center" wrapText="1"/>
    </xf>
    <xf numFmtId="10" fontId="29" fillId="12" borderId="5" applyNumberFormat="0" applyBorder="0" applyAlignment="0" applyProtection="0"/>
    <xf numFmtId="38" fontId="39" fillId="0" borderId="0"/>
    <xf numFmtId="174" fontId="39" fillId="0" borderId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40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3" fillId="0" borderId="0">
      <protection locked="0"/>
    </xf>
    <xf numFmtId="37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2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13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46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48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46" fillId="27" borderId="134" applyNumberFormat="0" applyFont="0" applyAlignment="0" applyProtection="0"/>
    <xf numFmtId="0" fontId="48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0" fontId="30" fillId="27" borderId="134" applyNumberFormat="0" applyFont="0" applyAlignment="0" applyProtection="0"/>
    <xf numFmtId="40" fontId="42" fillId="13" borderId="0">
      <alignment horizontal="right"/>
    </xf>
    <xf numFmtId="0" fontId="43" fillId="13" borderId="0">
      <alignment horizontal="right"/>
    </xf>
    <xf numFmtId="0" fontId="44" fillId="13" borderId="6"/>
    <xf numFmtId="0" fontId="44" fillId="0" borderId="0" applyBorder="0">
      <alignment horizontal="centerContinuous"/>
    </xf>
    <xf numFmtId="0" fontId="45" fillId="0" borderId="0" applyBorder="0">
      <alignment horizontal="centerContinuous"/>
    </xf>
    <xf numFmtId="9" fontId="47" fillId="0" borderId="0" applyFont="0" applyFill="0" applyBorder="0" applyAlignment="0" applyProtection="0"/>
    <xf numFmtId="172" fontId="15" fillId="0" borderId="0"/>
    <xf numFmtId="4" fontId="29" fillId="7" borderId="7" applyNumberFormat="0" applyProtection="0">
      <alignment vertical="center"/>
    </xf>
    <xf numFmtId="0" fontId="29" fillId="14" borderId="7" applyNumberFormat="0" applyProtection="0">
      <alignment horizontal="left" vertical="center" indent="1"/>
    </xf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134" applyNumberFormat="0" applyFont="0" applyAlignment="0" applyProtection="0"/>
    <xf numFmtId="0" fontId="2" fillId="27" borderId="13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37" borderId="0" applyNumberFormat="0" applyBorder="0" applyAlignment="0" applyProtection="0"/>
    <xf numFmtId="0" fontId="66" fillId="39" borderId="0" applyNumberFormat="0" applyBorder="0" applyAlignment="0" applyProtection="0"/>
    <xf numFmtId="0" fontId="66" fillId="41" borderId="0" applyNumberFormat="0" applyBorder="0" applyAlignment="0" applyProtection="0"/>
    <xf numFmtId="0" fontId="66" fillId="43" borderId="0" applyNumberFormat="0" applyBorder="0" applyAlignment="0" applyProtection="0"/>
    <xf numFmtId="0" fontId="66" fillId="45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38" borderId="0" applyNumberFormat="0" applyBorder="0" applyAlignment="0" applyProtection="0"/>
    <xf numFmtId="0" fontId="66" fillId="40" borderId="0" applyNumberFormat="0" applyBorder="0" applyAlignment="0" applyProtection="0"/>
    <xf numFmtId="0" fontId="66" fillId="42" borderId="0" applyNumberFormat="0" applyBorder="0" applyAlignment="0" applyProtection="0"/>
    <xf numFmtId="0" fontId="66" fillId="44" borderId="0" applyNumberFormat="0" applyBorder="0" applyAlignment="0" applyProtection="0"/>
    <xf numFmtId="0" fontId="66" fillId="46" borderId="0" applyNumberFormat="0" applyBorder="0" applyAlignment="0" applyProtection="0"/>
    <xf numFmtId="0" fontId="57" fillId="31" borderId="0" applyNumberFormat="0" applyBorder="0" applyAlignment="0" applyProtection="0"/>
    <xf numFmtId="0" fontId="61" fillId="34" borderId="144" applyNumberFormat="0" applyAlignment="0" applyProtection="0"/>
    <xf numFmtId="0" fontId="63" fillId="35" borderId="147" applyNumberFormat="0" applyAlignment="0" applyProtection="0"/>
    <xf numFmtId="0" fontId="65" fillId="0" borderId="0" applyNumberFormat="0" applyFill="0" applyBorder="0" applyAlignment="0" applyProtection="0"/>
    <xf numFmtId="0" fontId="56" fillId="30" borderId="0" applyNumberFormat="0" applyBorder="0" applyAlignment="0" applyProtection="0"/>
    <xf numFmtId="0" fontId="53" fillId="0" borderId="141" applyNumberFormat="0" applyFill="0" applyAlignment="0" applyProtection="0"/>
    <xf numFmtId="0" fontId="54" fillId="0" borderId="142" applyNumberFormat="0" applyFill="0" applyAlignment="0" applyProtection="0"/>
    <xf numFmtId="0" fontId="55" fillId="0" borderId="143" applyNumberFormat="0" applyFill="0" applyAlignment="0" applyProtection="0"/>
    <xf numFmtId="0" fontId="55" fillId="0" borderId="0" applyNumberFormat="0" applyFill="0" applyBorder="0" applyAlignment="0" applyProtection="0"/>
    <xf numFmtId="0" fontId="59" fillId="33" borderId="144" applyNumberFormat="0" applyAlignment="0" applyProtection="0"/>
    <xf numFmtId="0" fontId="62" fillId="0" borderId="146" applyNumberFormat="0" applyFill="0" applyAlignment="0" applyProtection="0"/>
    <xf numFmtId="0" fontId="58" fillId="32" borderId="0" applyNumberFormat="0" applyBorder="0" applyAlignment="0" applyProtection="0"/>
    <xf numFmtId="0" fontId="60" fillId="34" borderId="145" applyNumberFormat="0" applyAlignment="0" applyProtection="0"/>
    <xf numFmtId="0" fontId="52" fillId="0" borderId="0" applyNumberFormat="0" applyFill="0" applyBorder="0" applyAlignment="0" applyProtection="0"/>
    <xf numFmtId="0" fontId="51" fillId="0" borderId="148" applyNumberFormat="0" applyFill="0" applyAlignment="0" applyProtection="0"/>
    <xf numFmtId="0" fontId="64" fillId="0" borderId="0" applyNumberFormat="0" applyFill="0" applyBorder="0" applyAlignment="0" applyProtection="0"/>
    <xf numFmtId="0" fontId="47" fillId="0" borderId="0"/>
    <xf numFmtId="0" fontId="69" fillId="0" borderId="0"/>
    <xf numFmtId="167" fontId="6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21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26" borderId="0" applyNumberFormat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" fillId="0" borderId="0"/>
    <xf numFmtId="0" fontId="1" fillId="27" borderId="134" applyNumberFormat="0" applyFont="0" applyAlignment="0" applyProtection="0"/>
    <xf numFmtId="0" fontId="30" fillId="27" borderId="134" applyNumberFormat="0" applyFont="0" applyAlignment="0" applyProtection="0"/>
    <xf numFmtId="0" fontId="1" fillId="27" borderId="13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7" borderId="134" applyNumberFormat="0" applyFont="0" applyAlignment="0" applyProtection="0"/>
    <xf numFmtId="0" fontId="1" fillId="27" borderId="134" applyNumberFormat="0" applyFont="0" applyAlignment="0" applyProtection="0"/>
    <xf numFmtId="167" fontId="13" fillId="0" borderId="0" applyFont="0" applyFill="0" applyBorder="0" applyAlignment="0" applyProtection="0"/>
  </cellStyleXfs>
  <cellXfs count="362">
    <xf numFmtId="0" fontId="0" fillId="0" borderId="0" xfId="0"/>
    <xf numFmtId="0" fontId="5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6" fillId="29" borderId="0" xfId="0" applyFont="1" applyFill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1" borderId="22" xfId="0" applyFont="1" applyFill="1" applyBorder="1" applyProtection="1">
      <protection locked="0"/>
    </xf>
    <xf numFmtId="0" fontId="7" fillId="1" borderId="13" xfId="0" applyFont="1" applyFill="1" applyBorder="1" applyProtection="1">
      <protection locked="0"/>
    </xf>
    <xf numFmtId="49" fontId="7" fillId="1" borderId="13" xfId="0" applyNumberFormat="1" applyFont="1" applyFill="1" applyBorder="1" applyProtection="1">
      <protection locked="0"/>
    </xf>
    <xf numFmtId="0" fontId="7" fillId="1" borderId="9" xfId="0" applyFont="1" applyFill="1" applyBorder="1" applyProtection="1">
      <protection locked="0"/>
    </xf>
    <xf numFmtId="0" fontId="7" fillId="29" borderId="10" xfId="0" applyFont="1" applyFill="1" applyBorder="1" applyProtection="1">
      <protection locked="0"/>
    </xf>
    <xf numFmtId="0" fontId="7" fillId="29" borderId="0" xfId="0" applyFont="1" applyFill="1" applyProtection="1">
      <protection locked="0"/>
    </xf>
    <xf numFmtId="49" fontId="7" fillId="29" borderId="0" xfId="0" applyNumberFormat="1" applyFont="1" applyFill="1" applyProtection="1">
      <protection locked="0"/>
    </xf>
    <xf numFmtId="0" fontId="7" fillId="29" borderId="11" xfId="0" applyFont="1" applyFill="1" applyBorder="1" applyProtection="1">
      <protection locked="0"/>
    </xf>
    <xf numFmtId="0" fontId="12" fillId="29" borderId="10" xfId="0" applyFont="1" applyFill="1" applyBorder="1" applyAlignment="1" applyProtection="1">
      <alignment horizontal="center"/>
      <protection locked="0"/>
    </xf>
    <xf numFmtId="0" fontId="12" fillId="29" borderId="0" xfId="0" applyFont="1" applyFill="1" applyAlignment="1" applyProtection="1">
      <alignment horizontal="center"/>
      <protection locked="0"/>
    </xf>
    <xf numFmtId="0" fontId="12" fillId="29" borderId="11" xfId="0" applyFont="1" applyFill="1" applyBorder="1" applyAlignment="1" applyProtection="1">
      <alignment horizontal="center"/>
      <protection locked="0"/>
    </xf>
    <xf numFmtId="0" fontId="7" fillId="29" borderId="0" xfId="0" quotePrefix="1" applyFont="1" applyFill="1" applyAlignment="1" applyProtection="1">
      <alignment horizontal="left"/>
      <protection locked="0"/>
    </xf>
    <xf numFmtId="0" fontId="6" fillId="29" borderId="0" xfId="0" applyFont="1" applyFill="1" applyProtection="1">
      <protection locked="0"/>
    </xf>
    <xf numFmtId="49" fontId="6" fillId="29" borderId="0" xfId="0" applyNumberFormat="1" applyFont="1" applyFill="1" applyProtection="1"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29" borderId="0" xfId="0" applyFont="1" applyFill="1" applyProtection="1">
      <protection locked="0"/>
    </xf>
    <xf numFmtId="0" fontId="9" fillId="29" borderId="0" xfId="0" applyFont="1" applyFill="1" applyProtection="1">
      <protection locked="0"/>
    </xf>
    <xf numFmtId="0" fontId="7" fillId="29" borderId="8" xfId="0" applyFont="1" applyFill="1" applyBorder="1" applyAlignment="1" applyProtection="1">
      <alignment horizontal="center" wrapText="1"/>
      <protection locked="0"/>
    </xf>
    <xf numFmtId="0" fontId="7" fillId="0" borderId="34" xfId="0" applyFont="1" applyBorder="1" applyProtection="1">
      <protection locked="0"/>
    </xf>
    <xf numFmtId="0" fontId="7" fillId="0" borderId="35" xfId="0" applyFont="1" applyBorder="1" applyProtection="1">
      <protection locked="0"/>
    </xf>
    <xf numFmtId="49" fontId="7" fillId="0" borderId="45" xfId="0" applyNumberFormat="1" applyFont="1" applyBorder="1" applyAlignment="1" applyProtection="1">
      <alignment horizontal="center"/>
      <protection locked="0"/>
    </xf>
    <xf numFmtId="0" fontId="7" fillId="0" borderId="41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10" xfId="0" applyFont="1" applyBorder="1" applyProtection="1">
      <protection locked="0"/>
    </xf>
    <xf numFmtId="49" fontId="7" fillId="0" borderId="29" xfId="0" applyNumberFormat="1" applyFont="1" applyBorder="1" applyAlignment="1" applyProtection="1">
      <alignment horizontal="center"/>
      <protection locked="0"/>
    </xf>
    <xf numFmtId="3" fontId="6" fillId="0" borderId="56" xfId="0" applyNumberFormat="1" applyFont="1" applyBorder="1" applyProtection="1">
      <protection locked="0"/>
    </xf>
    <xf numFmtId="3" fontId="6" fillId="0" borderId="58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49" fontId="7" fillId="0" borderId="30" xfId="0" applyNumberFormat="1" applyFont="1" applyBorder="1" applyAlignment="1" applyProtection="1">
      <alignment horizontal="center"/>
      <protection locked="0"/>
    </xf>
    <xf numFmtId="3" fontId="20" fillId="0" borderId="68" xfId="880" applyNumberFormat="1" applyFont="1" applyFill="1" applyBorder="1" applyProtection="1">
      <protection locked="0"/>
    </xf>
    <xf numFmtId="3" fontId="20" fillId="0" borderId="62" xfId="880" applyNumberFormat="1" applyFont="1" applyFill="1" applyBorder="1" applyProtection="1">
      <protection locked="0"/>
    </xf>
    <xf numFmtId="3" fontId="20" fillId="0" borderId="68" xfId="0" applyNumberFormat="1" applyFont="1" applyBorder="1" applyProtection="1">
      <protection locked="0"/>
    </xf>
    <xf numFmtId="3" fontId="7" fillId="0" borderId="65" xfId="880" applyNumberFormat="1" applyFont="1" applyFill="1" applyBorder="1" applyProtection="1">
      <protection locked="0"/>
    </xf>
    <xf numFmtId="3" fontId="6" fillId="0" borderId="68" xfId="880" applyNumberFormat="1" applyFont="1" applyFill="1" applyBorder="1" applyProtection="1">
      <protection locked="0"/>
    </xf>
    <xf numFmtId="3" fontId="6" fillId="0" borderId="62" xfId="880" applyNumberFormat="1" applyFont="1" applyFill="1" applyBorder="1" applyProtection="1">
      <protection locked="0"/>
    </xf>
    <xf numFmtId="3" fontId="6" fillId="0" borderId="65" xfId="880" applyNumberFormat="1" applyFont="1" applyFill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3" fontId="6" fillId="0" borderId="59" xfId="0" applyNumberFormat="1" applyFont="1" applyBorder="1" applyProtection="1">
      <protection locked="0"/>
    </xf>
    <xf numFmtId="3" fontId="6" fillId="29" borderId="68" xfId="880" applyNumberFormat="1" applyFont="1" applyFill="1" applyBorder="1" applyProtection="1">
      <protection locked="0"/>
    </xf>
    <xf numFmtId="3" fontId="6" fillId="29" borderId="62" xfId="880" applyNumberFormat="1" applyFont="1" applyFill="1" applyBorder="1" applyProtection="1">
      <protection locked="0"/>
    </xf>
    <xf numFmtId="3" fontId="6" fillId="0" borderId="65" xfId="0" applyNumberFormat="1" applyFont="1" applyBorder="1" applyProtection="1">
      <protection locked="0"/>
    </xf>
    <xf numFmtId="49" fontId="7" fillId="0" borderId="31" xfId="0" applyNumberFormat="1" applyFont="1" applyBorder="1" applyAlignment="1" applyProtection="1">
      <alignment horizontal="center"/>
      <protection locked="0"/>
    </xf>
    <xf numFmtId="3" fontId="7" fillId="0" borderId="73" xfId="880" applyNumberFormat="1" applyFont="1" applyFill="1" applyBorder="1" applyProtection="1">
      <protection locked="0"/>
    </xf>
    <xf numFmtId="3" fontId="7" fillId="0" borderId="71" xfId="880" applyNumberFormat="1" applyFont="1" applyFill="1" applyBorder="1" applyProtection="1">
      <protection locked="0"/>
    </xf>
    <xf numFmtId="3" fontId="7" fillId="0" borderId="70" xfId="880" applyNumberFormat="1" applyFont="1" applyFill="1" applyBorder="1" applyProtection="1">
      <protection locked="0"/>
    </xf>
    <xf numFmtId="3" fontId="7" fillId="0" borderId="74" xfId="880" applyNumberFormat="1" applyFont="1" applyFill="1" applyBorder="1" applyProtection="1">
      <protection locked="0"/>
    </xf>
    <xf numFmtId="49" fontId="7" fillId="0" borderId="40" xfId="0" applyNumberFormat="1" applyFont="1" applyBorder="1" applyAlignment="1" applyProtection="1">
      <alignment horizontal="center"/>
      <protection locked="0"/>
    </xf>
    <xf numFmtId="3" fontId="7" fillId="0" borderId="75" xfId="880" applyNumberFormat="1" applyFont="1" applyFill="1" applyBorder="1" applyProtection="1">
      <protection locked="0"/>
    </xf>
    <xf numFmtId="3" fontId="7" fillId="0" borderId="76" xfId="880" applyNumberFormat="1" applyFont="1" applyFill="1" applyBorder="1" applyProtection="1">
      <protection locked="0"/>
    </xf>
    <xf numFmtId="3" fontId="6" fillId="0" borderId="60" xfId="0" applyNumberFormat="1" applyFont="1" applyBorder="1" applyProtection="1">
      <protection locked="0"/>
    </xf>
    <xf numFmtId="166" fontId="6" fillId="0" borderId="64" xfId="880" applyNumberFormat="1" applyFont="1" applyFill="1" applyBorder="1" applyProtection="1">
      <protection locked="0"/>
    </xf>
    <xf numFmtId="3" fontId="6" fillId="0" borderId="64" xfId="880" applyNumberFormat="1" applyFont="1" applyFill="1" applyBorder="1" applyProtection="1">
      <protection locked="0"/>
    </xf>
    <xf numFmtId="3" fontId="6" fillId="0" borderId="64" xfId="0" applyNumberFormat="1" applyFont="1" applyBorder="1" applyProtection="1">
      <protection locked="0"/>
    </xf>
    <xf numFmtId="3" fontId="6" fillId="0" borderId="62" xfId="0" applyNumberFormat="1" applyFont="1" applyBorder="1" applyProtection="1">
      <protection locked="0"/>
    </xf>
    <xf numFmtId="0" fontId="7" fillId="0" borderId="0" xfId="0" quotePrefix="1" applyFont="1" applyAlignment="1" applyProtection="1">
      <alignment horizontal="left"/>
      <protection locked="0"/>
    </xf>
    <xf numFmtId="3" fontId="20" fillId="0" borderId="64" xfId="880" applyNumberFormat="1" applyFont="1" applyFill="1" applyBorder="1" applyProtection="1">
      <protection locked="0"/>
    </xf>
    <xf numFmtId="3" fontId="20" fillId="0" borderId="62" xfId="0" applyNumberFormat="1" applyFont="1" applyBorder="1" applyProtection="1">
      <protection locked="0"/>
    </xf>
    <xf numFmtId="3" fontId="20" fillId="0" borderId="123" xfId="880" applyNumberFormat="1" applyFont="1" applyFill="1" applyBorder="1" applyProtection="1">
      <protection locked="0"/>
    </xf>
    <xf numFmtId="3" fontId="20" fillId="0" borderId="122" xfId="880" applyNumberFormat="1" applyFont="1" applyFill="1" applyBorder="1" applyProtection="1">
      <protection locked="0"/>
    </xf>
    <xf numFmtId="0" fontId="10" fillId="0" borderId="55" xfId="0" applyFont="1" applyBorder="1" applyProtection="1">
      <protection locked="0"/>
    </xf>
    <xf numFmtId="49" fontId="7" fillId="0" borderId="54" xfId="0" applyNumberFormat="1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49" fontId="7" fillId="0" borderId="80" xfId="0" applyNumberFormat="1" applyFont="1" applyBorder="1" applyAlignment="1" applyProtection="1">
      <alignment horizontal="center"/>
      <protection locked="0"/>
    </xf>
    <xf numFmtId="3" fontId="7" fillId="0" borderId="81" xfId="0" applyNumberFormat="1" applyFont="1" applyBorder="1" applyProtection="1">
      <protection locked="0"/>
    </xf>
    <xf numFmtId="3" fontId="7" fillId="0" borderId="82" xfId="0" applyNumberFormat="1" applyFont="1" applyBorder="1" applyProtection="1">
      <protection locked="0"/>
    </xf>
    <xf numFmtId="49" fontId="7" fillId="0" borderId="84" xfId="0" applyNumberFormat="1" applyFont="1" applyBorder="1" applyAlignment="1" applyProtection="1">
      <alignment horizontal="center"/>
      <protection locked="0"/>
    </xf>
    <xf numFmtId="3" fontId="49" fillId="0" borderId="85" xfId="0" applyNumberFormat="1" applyFont="1" applyBorder="1" applyProtection="1">
      <protection locked="0"/>
    </xf>
    <xf numFmtId="3" fontId="7" fillId="0" borderId="86" xfId="0" applyNumberFormat="1" applyFont="1" applyBorder="1" applyProtection="1">
      <protection locked="0"/>
    </xf>
    <xf numFmtId="3" fontId="6" fillId="0" borderId="86" xfId="0" applyNumberFormat="1" applyFont="1" applyBorder="1" applyProtection="1">
      <protection locked="0"/>
    </xf>
    <xf numFmtId="3" fontId="7" fillId="0" borderId="85" xfId="880" applyNumberFormat="1" applyFont="1" applyFill="1" applyBorder="1" applyProtection="1">
      <protection locked="0"/>
    </xf>
    <xf numFmtId="3" fontId="7" fillId="0" borderId="86" xfId="880" applyNumberFormat="1" applyFont="1" applyFill="1" applyBorder="1" applyProtection="1">
      <protection locked="0"/>
    </xf>
    <xf numFmtId="3" fontId="49" fillId="0" borderId="85" xfId="880" applyNumberFormat="1" applyFont="1" applyFill="1" applyBorder="1" applyProtection="1">
      <protection locked="0"/>
    </xf>
    <xf numFmtId="0" fontId="7" fillId="0" borderId="0" xfId="0" quotePrefix="1" applyFont="1" applyAlignment="1" applyProtection="1">
      <alignment horizontal="center"/>
      <protection locked="0"/>
    </xf>
    <xf numFmtId="3" fontId="10" fillId="0" borderId="86" xfId="880" applyNumberFormat="1" applyFont="1" applyFill="1" applyBorder="1" applyProtection="1">
      <protection locked="0"/>
    </xf>
    <xf numFmtId="49" fontId="7" fillId="0" borderId="149" xfId="0" applyNumberFormat="1" applyFont="1" applyBorder="1" applyAlignment="1" applyProtection="1">
      <alignment horizontal="center"/>
      <protection locked="0"/>
    </xf>
    <xf numFmtId="49" fontId="7" fillId="0" borderId="150" xfId="0" applyNumberFormat="1" applyFont="1" applyBorder="1" applyAlignment="1" applyProtection="1">
      <alignment horizontal="center"/>
      <protection locked="0"/>
    </xf>
    <xf numFmtId="3" fontId="20" fillId="0" borderId="125" xfId="880" applyNumberFormat="1" applyFont="1" applyFill="1" applyBorder="1" applyProtection="1">
      <protection locked="0"/>
    </xf>
    <xf numFmtId="3" fontId="20" fillId="0" borderId="126" xfId="0" applyNumberFormat="1" applyFont="1" applyBorder="1" applyProtection="1">
      <protection locked="0"/>
    </xf>
    <xf numFmtId="49" fontId="7" fillId="0" borderId="88" xfId="0" applyNumberFormat="1" applyFont="1" applyBorder="1" applyAlignment="1" applyProtection="1">
      <alignment horizontal="center"/>
      <protection locked="0"/>
    </xf>
    <xf numFmtId="3" fontId="20" fillId="0" borderId="118" xfId="880" applyNumberFormat="1" applyFont="1" applyFill="1" applyBorder="1" applyProtection="1">
      <protection locked="0"/>
    </xf>
    <xf numFmtId="3" fontId="20" fillId="0" borderId="119" xfId="0" applyNumberFormat="1" applyFont="1" applyBorder="1" applyProtection="1">
      <protection locked="0"/>
    </xf>
    <xf numFmtId="3" fontId="20" fillId="0" borderId="120" xfId="880" applyNumberFormat="1" applyFont="1" applyFill="1" applyBorder="1" applyProtection="1">
      <protection locked="0"/>
    </xf>
    <xf numFmtId="3" fontId="20" fillId="0" borderId="121" xfId="880" applyNumberFormat="1" applyFont="1" applyFill="1" applyBorder="1" applyAlignment="1" applyProtection="1">
      <alignment horizontal="right"/>
      <protection locked="0"/>
    </xf>
    <xf numFmtId="3" fontId="6" fillId="0" borderId="60" xfId="880" applyNumberFormat="1" applyFont="1" applyFill="1" applyBorder="1" applyProtection="1">
      <protection locked="0"/>
    </xf>
    <xf numFmtId="3" fontId="6" fillId="0" borderId="56" xfId="880" applyNumberFormat="1" applyFont="1" applyFill="1" applyBorder="1" applyProtection="1">
      <protection locked="0"/>
    </xf>
    <xf numFmtId="0" fontId="7" fillId="0" borderId="10" xfId="0" applyFont="1" applyBorder="1" applyAlignment="1" applyProtection="1">
      <alignment horizontal="left"/>
      <protection locked="0"/>
    </xf>
    <xf numFmtId="3" fontId="20" fillId="0" borderId="77" xfId="880" applyNumberFormat="1" applyFont="1" applyFill="1" applyBorder="1" applyProtection="1">
      <protection locked="0"/>
    </xf>
    <xf numFmtId="0" fontId="7" fillId="0" borderId="10" xfId="0" quotePrefix="1" applyFont="1" applyBorder="1" applyAlignment="1" applyProtection="1">
      <alignment horizontal="left"/>
      <protection locked="0"/>
    </xf>
    <xf numFmtId="3" fontId="20" fillId="0" borderId="64" xfId="0" applyNumberFormat="1" applyFont="1" applyBorder="1" applyProtection="1">
      <protection locked="0"/>
    </xf>
    <xf numFmtId="3" fontId="50" fillId="0" borderId="64" xfId="880" applyNumberFormat="1" applyFont="1" applyFill="1" applyBorder="1" applyProtection="1">
      <protection locked="0"/>
    </xf>
    <xf numFmtId="49" fontId="7" fillId="0" borderId="32" xfId="0" applyNumberFormat="1" applyFont="1" applyBorder="1" applyAlignment="1" applyProtection="1">
      <alignment horizontal="center"/>
      <protection locked="0"/>
    </xf>
    <xf numFmtId="3" fontId="7" fillId="0" borderId="153" xfId="0" applyNumberFormat="1" applyFont="1" applyBorder="1" applyProtection="1">
      <protection locked="0"/>
    </xf>
    <xf numFmtId="3" fontId="7" fillId="0" borderId="152" xfId="0" applyNumberFormat="1" applyFont="1" applyBorder="1" applyProtection="1">
      <protection locked="0"/>
    </xf>
    <xf numFmtId="3" fontId="7" fillId="0" borderId="67" xfId="0" applyNumberFormat="1" applyFont="1" applyBorder="1" applyProtection="1">
      <protection locked="0"/>
    </xf>
    <xf numFmtId="3" fontId="7" fillId="0" borderId="66" xfId="0" applyNumberFormat="1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8" fillId="0" borderId="15" xfId="0" quotePrefix="1" applyFont="1" applyBorder="1" applyAlignment="1" applyProtection="1">
      <alignment horizontal="left"/>
      <protection locked="0"/>
    </xf>
    <xf numFmtId="0" fontId="7" fillId="0" borderId="15" xfId="0" applyFont="1" applyBorder="1" applyProtection="1"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Protection="1">
      <protection locked="0"/>
    </xf>
    <xf numFmtId="0" fontId="7" fillId="1" borderId="24" xfId="0" applyFont="1" applyFill="1" applyBorder="1" applyProtection="1">
      <protection locked="0"/>
    </xf>
    <xf numFmtId="0" fontId="7" fillId="1" borderId="14" xfId="0" applyFont="1" applyFill="1" applyBorder="1" applyAlignment="1" applyProtection="1">
      <alignment horizontal="left"/>
      <protection locked="0"/>
    </xf>
    <xf numFmtId="0" fontId="7" fillId="1" borderId="14" xfId="0" applyFont="1" applyFill="1" applyBorder="1" applyProtection="1">
      <protection locked="0"/>
    </xf>
    <xf numFmtId="49" fontId="7" fillId="1" borderId="14" xfId="0" applyNumberFormat="1" applyFont="1" applyFill="1" applyBorder="1" applyProtection="1">
      <protection locked="0"/>
    </xf>
    <xf numFmtId="0" fontId="7" fillId="48" borderId="12" xfId="0" applyFont="1" applyFill="1" applyBorder="1" applyProtection="1">
      <protection locked="0"/>
    </xf>
    <xf numFmtId="0" fontId="0" fillId="29" borderId="0" xfId="0" applyFill="1" applyProtection="1">
      <protection locked="0"/>
    </xf>
    <xf numFmtId="0" fontId="68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67" fillId="0" borderId="0" xfId="0" applyFont="1" applyAlignment="1" applyProtection="1">
      <alignment horizontal="center"/>
      <protection locked="0"/>
    </xf>
    <xf numFmtId="0" fontId="70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7" fillId="29" borderId="0" xfId="0" applyFont="1" applyFill="1" applyAlignment="1" applyProtection="1">
      <alignment horizontal="center"/>
      <protection locked="0"/>
    </xf>
    <xf numFmtId="3" fontId="6" fillId="0" borderId="57" xfId="0" applyNumberFormat="1" applyFont="1" applyBorder="1" applyProtection="1"/>
    <xf numFmtId="3" fontId="6" fillId="0" borderId="56" xfId="0" applyNumberFormat="1" applyFont="1" applyBorder="1" applyProtection="1"/>
    <xf numFmtId="3" fontId="6" fillId="0" borderId="58" xfId="0" applyNumberFormat="1" applyFont="1" applyBorder="1" applyProtection="1"/>
    <xf numFmtId="3" fontId="20" fillId="0" borderId="65" xfId="0" applyNumberFormat="1" applyFont="1" applyBorder="1" applyProtection="1"/>
    <xf numFmtId="3" fontId="20" fillId="0" borderId="65" xfId="880" applyNumberFormat="1" applyFont="1" applyFill="1" applyBorder="1" applyProtection="1"/>
    <xf numFmtId="3" fontId="7" fillId="0" borderId="65" xfId="0" applyNumberFormat="1" applyFont="1" applyBorder="1" applyProtection="1"/>
    <xf numFmtId="3" fontId="7" fillId="0" borderId="65" xfId="880" applyNumberFormat="1" applyFont="1" applyFill="1" applyBorder="1" applyProtection="1"/>
    <xf numFmtId="3" fontId="6" fillId="0" borderId="59" xfId="0" applyNumberFormat="1" applyFont="1" applyBorder="1" applyProtection="1"/>
    <xf numFmtId="3" fontId="6" fillId="0" borderId="69" xfId="880" applyNumberFormat="1" applyFont="1" applyFill="1" applyBorder="1" applyProtection="1"/>
    <xf numFmtId="3" fontId="6" fillId="0" borderId="62" xfId="880" applyNumberFormat="1" applyFont="1" applyFill="1" applyBorder="1" applyProtection="1"/>
    <xf numFmtId="3" fontId="6" fillId="0" borderId="65" xfId="0" applyNumberFormat="1" applyFont="1" applyBorder="1" applyProtection="1"/>
    <xf numFmtId="3" fontId="6" fillId="0" borderId="65" xfId="880" applyNumberFormat="1" applyFont="1" applyFill="1" applyBorder="1" applyProtection="1"/>
    <xf numFmtId="3" fontId="7" fillId="0" borderId="72" xfId="880" applyNumberFormat="1" applyFont="1" applyFill="1" applyBorder="1" applyProtection="1"/>
    <xf numFmtId="3" fontId="7" fillId="0" borderId="74" xfId="880" applyNumberFormat="1" applyFont="1" applyFill="1" applyBorder="1" applyProtection="1"/>
    <xf numFmtId="3" fontId="6" fillId="0" borderId="60" xfId="0" applyNumberFormat="1" applyFont="1" applyBorder="1" applyProtection="1"/>
    <xf numFmtId="3" fontId="6" fillId="0" borderId="64" xfId="0" applyNumberFormat="1" applyFont="1" applyBorder="1" applyProtection="1"/>
    <xf numFmtId="3" fontId="6" fillId="0" borderId="85" xfId="880" applyNumberFormat="1" applyFont="1" applyFill="1" applyBorder="1" applyAlignment="1" applyProtection="1">
      <alignment horizontal="right"/>
    </xf>
    <xf numFmtId="3" fontId="6" fillId="0" borderId="85" xfId="0" applyNumberFormat="1" applyFont="1" applyBorder="1" applyProtection="1"/>
    <xf numFmtId="3" fontId="6" fillId="0" borderId="128" xfId="0" applyNumberFormat="1" applyFont="1" applyBorder="1" applyProtection="1"/>
    <xf numFmtId="3" fontId="6" fillId="0" borderId="129" xfId="0" applyNumberFormat="1" applyFont="1" applyBorder="1" applyProtection="1"/>
    <xf numFmtId="3" fontId="7" fillId="0" borderId="83" xfId="0" applyNumberFormat="1" applyFont="1" applyBorder="1" applyProtection="1"/>
    <xf numFmtId="3" fontId="49" fillId="0" borderId="87" xfId="0" applyNumberFormat="1" applyFont="1" applyBorder="1" applyProtection="1"/>
    <xf numFmtId="3" fontId="6" fillId="0" borderId="87" xfId="880" applyNumberFormat="1" applyFont="1" applyFill="1" applyBorder="1" applyProtection="1"/>
    <xf numFmtId="3" fontId="7" fillId="0" borderId="87" xfId="880" applyNumberFormat="1" applyFont="1" applyFill="1" applyBorder="1" applyProtection="1"/>
    <xf numFmtId="3" fontId="49" fillId="0" borderId="87" xfId="880" applyNumberFormat="1" applyFont="1" applyFill="1" applyBorder="1" applyProtection="1"/>
    <xf numFmtId="3" fontId="6" fillId="0" borderId="87" xfId="0" applyNumberFormat="1" applyFont="1" applyBorder="1" applyProtection="1"/>
    <xf numFmtId="3" fontId="7" fillId="0" borderId="87" xfId="0" applyNumberFormat="1" applyFont="1" applyBorder="1" applyProtection="1"/>
    <xf numFmtId="3" fontId="6" fillId="0" borderId="130" xfId="0" applyNumberFormat="1" applyFont="1" applyBorder="1" applyProtection="1"/>
    <xf numFmtId="3" fontId="20" fillId="0" borderId="127" xfId="0" applyNumberFormat="1" applyFont="1" applyBorder="1" applyProtection="1"/>
    <xf numFmtId="3" fontId="6" fillId="0" borderId="61" xfId="0" applyNumberFormat="1" applyFont="1" applyBorder="1" applyProtection="1"/>
    <xf numFmtId="3" fontId="6" fillId="0" borderId="63" xfId="0" applyNumberFormat="1" applyFont="1" applyBorder="1" applyProtection="1"/>
    <xf numFmtId="3" fontId="20" fillId="0" borderId="151" xfId="0" applyNumberFormat="1" applyFont="1" applyBorder="1" applyProtection="1"/>
    <xf numFmtId="3" fontId="50" fillId="0" borderId="65" xfId="0" applyNumberFormat="1" applyFont="1" applyBorder="1" applyProtection="1"/>
    <xf numFmtId="3" fontId="6" fillId="0" borderId="154" xfId="0" applyNumberFormat="1" applyFont="1" applyBorder="1" applyProtection="1"/>
    <xf numFmtId="3" fontId="6" fillId="0" borderId="8" xfId="0" applyNumberFormat="1" applyFont="1" applyBorder="1" applyProtection="1"/>
    <xf numFmtId="3" fontId="6" fillId="0" borderId="79" xfId="0" applyNumberFormat="1" applyFont="1" applyBorder="1" applyProtection="1"/>
    <xf numFmtId="3" fontId="6" fillId="0" borderId="78" xfId="0" applyNumberFormat="1" applyFont="1" applyBorder="1" applyProtection="1"/>
    <xf numFmtId="0" fontId="7" fillId="0" borderId="22" xfId="0" applyFont="1" applyBorder="1" applyProtection="1"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13" xfId="0" applyFont="1" applyBorder="1" applyProtection="1">
      <protection locked="0"/>
    </xf>
    <xf numFmtId="49" fontId="7" fillId="0" borderId="13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37" xfId="0" applyFont="1" applyBorder="1" applyProtection="1">
      <protection locked="0"/>
    </xf>
    <xf numFmtId="49" fontId="7" fillId="0" borderId="49" xfId="0" applyNumberFormat="1" applyFont="1" applyBorder="1" applyAlignment="1" applyProtection="1">
      <alignment horizontal="center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7" fillId="0" borderId="48" xfId="0" applyFont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49" fontId="7" fillId="0" borderId="16" xfId="0" applyNumberFormat="1" applyFont="1" applyBorder="1" applyAlignment="1" applyProtection="1">
      <alignment horizontal="center"/>
      <protection locked="0"/>
    </xf>
    <xf numFmtId="3" fontId="6" fillId="0" borderId="16" xfId="0" applyNumberFormat="1" applyFont="1" applyBorder="1" applyProtection="1">
      <protection locked="0"/>
    </xf>
    <xf numFmtId="3" fontId="6" fillId="0" borderId="89" xfId="0" applyNumberFormat="1" applyFont="1" applyBorder="1" applyProtection="1">
      <protection locked="0"/>
    </xf>
    <xf numFmtId="49" fontId="5" fillId="0" borderId="17" xfId="0" applyNumberFormat="1" applyFont="1" applyBorder="1" applyAlignment="1" applyProtection="1">
      <alignment horizontal="center"/>
      <protection locked="0"/>
    </xf>
    <xf numFmtId="3" fontId="20" fillId="0" borderId="50" xfId="880" applyNumberFormat="1" applyFont="1" applyFill="1" applyBorder="1" applyProtection="1">
      <protection locked="0"/>
    </xf>
    <xf numFmtId="3" fontId="20" fillId="0" borderId="99" xfId="0" applyNumberFormat="1" applyFont="1" applyBorder="1" applyProtection="1">
      <protection locked="0"/>
    </xf>
    <xf numFmtId="3" fontId="20" fillId="0" borderId="124" xfId="880" applyNumberFormat="1" applyFont="1" applyFill="1" applyBorder="1" applyProtection="1">
      <protection locked="0"/>
    </xf>
    <xf numFmtId="49" fontId="7" fillId="0" borderId="17" xfId="0" applyNumberFormat="1" applyFont="1" applyBorder="1" applyAlignment="1" applyProtection="1">
      <alignment horizontal="center"/>
      <protection locked="0"/>
    </xf>
    <xf numFmtId="3" fontId="20" fillId="0" borderId="100" xfId="880" applyNumberFormat="1" applyFont="1" applyFill="1" applyBorder="1" applyProtection="1">
      <protection locked="0"/>
    </xf>
    <xf numFmtId="3" fontId="6" fillId="0" borderId="17" xfId="880" applyNumberFormat="1" applyFont="1" applyFill="1" applyBorder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3" fontId="6" fillId="0" borderId="18" xfId="880" applyNumberFormat="1" applyFont="1" applyFill="1" applyBorder="1" applyProtection="1">
      <protection locked="0"/>
    </xf>
    <xf numFmtId="3" fontId="6" fillId="0" borderId="90" xfId="880" applyNumberFormat="1" applyFont="1" applyFill="1" applyBorder="1" applyProtection="1">
      <protection locked="0"/>
    </xf>
    <xf numFmtId="3" fontId="6" fillId="0" borderId="91" xfId="0" applyNumberFormat="1" applyFont="1" applyBorder="1" applyProtection="1"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3" fontId="6" fillId="0" borderId="20" xfId="0" applyNumberFormat="1" applyFont="1" applyBorder="1" applyProtection="1">
      <protection locked="0"/>
    </xf>
    <xf numFmtId="3" fontId="6" fillId="0" borderId="92" xfId="0" applyNumberFormat="1" applyFont="1" applyBorder="1" applyProtection="1">
      <protection locked="0"/>
    </xf>
    <xf numFmtId="3" fontId="20" fillId="0" borderId="17" xfId="0" applyNumberFormat="1" applyFont="1" applyBorder="1" applyProtection="1">
      <protection locked="0"/>
    </xf>
    <xf numFmtId="3" fontId="6" fillId="0" borderId="17" xfId="0" applyNumberFormat="1" applyFont="1" applyBorder="1" applyProtection="1">
      <protection locked="0"/>
    </xf>
    <xf numFmtId="3" fontId="6" fillId="0" borderId="99" xfId="0" applyNumberFormat="1" applyFont="1" applyBorder="1" applyProtection="1">
      <protection locked="0"/>
    </xf>
    <xf numFmtId="49" fontId="7" fillId="0" borderId="104" xfId="0" applyNumberFormat="1" applyFont="1" applyBorder="1" applyAlignment="1" applyProtection="1">
      <alignment horizontal="center"/>
      <protection locked="0"/>
    </xf>
    <xf numFmtId="3" fontId="7" fillId="0" borderId="104" xfId="880" applyNumberFormat="1" applyFont="1" applyFill="1" applyBorder="1" applyProtection="1">
      <protection locked="0"/>
    </xf>
    <xf numFmtId="3" fontId="7" fillId="0" borderId="105" xfId="880" applyNumberFormat="1" applyFont="1" applyFill="1" applyBorder="1" applyProtection="1">
      <protection locked="0"/>
    </xf>
    <xf numFmtId="3" fontId="20" fillId="0" borderId="106" xfId="880" applyNumberFormat="1" applyFont="1" applyFill="1" applyBorder="1" applyProtection="1">
      <protection locked="0"/>
    </xf>
    <xf numFmtId="3" fontId="20" fillId="0" borderId="105" xfId="880" applyNumberFormat="1" applyFont="1" applyFill="1" applyBorder="1" applyProtection="1">
      <protection locked="0"/>
    </xf>
    <xf numFmtId="3" fontId="7" fillId="0" borderId="106" xfId="880" applyNumberFormat="1" applyFont="1" applyFill="1" applyBorder="1" applyProtection="1">
      <protection locked="0"/>
    </xf>
    <xf numFmtId="3" fontId="6" fillId="0" borderId="16" xfId="880" applyNumberFormat="1" applyFont="1" applyFill="1" applyBorder="1" applyProtection="1">
      <protection locked="0"/>
    </xf>
    <xf numFmtId="3" fontId="20" fillId="0" borderId="17" xfId="880" applyNumberFormat="1" applyFont="1" applyFill="1" applyBorder="1" applyProtection="1">
      <protection locked="0"/>
    </xf>
    <xf numFmtId="3" fontId="6" fillId="0" borderId="101" xfId="0" applyNumberFormat="1" applyFont="1" applyBorder="1" applyProtection="1">
      <protection locked="0"/>
    </xf>
    <xf numFmtId="3" fontId="6" fillId="0" borderId="51" xfId="880" applyNumberFormat="1" applyFont="1" applyFill="1" applyBorder="1" applyProtection="1">
      <protection locked="0"/>
    </xf>
    <xf numFmtId="3" fontId="6" fillId="0" borderId="93" xfId="880" applyNumberFormat="1" applyFont="1" applyFill="1" applyBorder="1" applyProtection="1">
      <protection locked="0"/>
    </xf>
    <xf numFmtId="3" fontId="6" fillId="0" borderId="89" xfId="880" applyNumberFormat="1" applyFont="1" applyFill="1" applyBorder="1" applyProtection="1">
      <protection locked="0"/>
    </xf>
    <xf numFmtId="3" fontId="6" fillId="0" borderId="94" xfId="880" applyNumberFormat="1" applyFont="1" applyFill="1" applyBorder="1" applyProtection="1">
      <protection locked="0"/>
    </xf>
    <xf numFmtId="3" fontId="6" fillId="0" borderId="131" xfId="880" applyNumberFormat="1" applyFont="1" applyFill="1" applyBorder="1" applyProtection="1">
      <protection locked="0"/>
    </xf>
    <xf numFmtId="3" fontId="20" fillId="0" borderId="99" xfId="880" applyNumberFormat="1" applyFont="1" applyFill="1" applyBorder="1" applyProtection="1">
      <protection locked="0"/>
    </xf>
    <xf numFmtId="3" fontId="20" fillId="0" borderId="101" xfId="880" applyNumberFormat="1" applyFont="1" applyFill="1" applyBorder="1" applyProtection="1">
      <protection locked="0"/>
    </xf>
    <xf numFmtId="3" fontId="71" fillId="0" borderId="17" xfId="88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49" fontId="7" fillId="0" borderId="51" xfId="0" applyNumberFormat="1" applyFont="1" applyBorder="1" applyAlignment="1" applyProtection="1">
      <alignment horizontal="center"/>
      <protection locked="0"/>
    </xf>
    <xf numFmtId="3" fontId="6" fillId="0" borderId="95" xfId="0" applyNumberFormat="1" applyFont="1" applyBorder="1" applyProtection="1">
      <protection locked="0"/>
    </xf>
    <xf numFmtId="49" fontId="7" fillId="0" borderId="50" xfId="0" applyNumberFormat="1" applyFont="1" applyBorder="1" applyAlignment="1" applyProtection="1">
      <alignment horizontal="center"/>
      <protection locked="0"/>
    </xf>
    <xf numFmtId="49" fontId="7" fillId="0" borderId="107" xfId="0" applyNumberFormat="1" applyFont="1" applyBorder="1" applyAlignment="1" applyProtection="1">
      <alignment horizontal="center"/>
      <protection locked="0"/>
    </xf>
    <xf numFmtId="3" fontId="7" fillId="0" borderId="105" xfId="0" applyNumberFormat="1" applyFont="1" applyBorder="1" applyProtection="1">
      <protection locked="0"/>
    </xf>
    <xf numFmtId="3" fontId="7" fillId="0" borderId="104" xfId="0" applyNumberFormat="1" applyFont="1" applyBorder="1" applyProtection="1">
      <protection locked="0"/>
    </xf>
    <xf numFmtId="3" fontId="6" fillId="0" borderId="104" xfId="0" applyNumberFormat="1" applyFont="1" applyBorder="1" applyProtection="1">
      <protection locked="0"/>
    </xf>
    <xf numFmtId="3" fontId="6" fillId="0" borderId="105" xfId="0" applyNumberFormat="1" applyFont="1" applyBorder="1" applyProtection="1">
      <protection locked="0"/>
    </xf>
    <xf numFmtId="3" fontId="7" fillId="0" borderId="106" xfId="0" applyNumberFormat="1" applyFont="1" applyBorder="1" applyProtection="1">
      <protection locked="0"/>
    </xf>
    <xf numFmtId="3" fontId="6" fillId="0" borderId="106" xfId="0" applyNumberFormat="1" applyFont="1" applyBorder="1" applyProtection="1">
      <protection locked="0"/>
    </xf>
    <xf numFmtId="3" fontId="6" fillId="0" borderId="104" xfId="880" applyNumberFormat="1" applyFont="1" applyFill="1" applyBorder="1" applyProtection="1">
      <protection locked="0"/>
    </xf>
    <xf numFmtId="49" fontId="7" fillId="0" borderId="52" xfId="0" applyNumberFormat="1" applyFont="1" applyBorder="1" applyAlignment="1" applyProtection="1">
      <alignment horizontal="center"/>
      <protection locked="0"/>
    </xf>
    <xf numFmtId="3" fontId="7" fillId="0" borderId="19" xfId="0" applyNumberFormat="1" applyFont="1" applyBorder="1" applyProtection="1">
      <protection locked="0"/>
    </xf>
    <xf numFmtId="3" fontId="7" fillId="0" borderId="96" xfId="0" applyNumberFormat="1" applyFont="1" applyBorder="1" applyProtection="1">
      <protection locked="0"/>
    </xf>
    <xf numFmtId="0" fontId="8" fillId="0" borderId="0" xfId="0" quotePrefix="1" applyFont="1" applyAlignment="1" applyProtection="1">
      <alignment horizontal="left"/>
      <protection locked="0"/>
    </xf>
    <xf numFmtId="49" fontId="7" fillId="0" borderId="53" xfId="0" applyNumberFormat="1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36" xfId="0" applyFont="1" applyBorder="1" applyProtection="1">
      <protection locked="0"/>
    </xf>
    <xf numFmtId="3" fontId="6" fillId="0" borderId="97" xfId="0" applyNumberFormat="1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7" fillId="0" borderId="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4" xfId="0" applyFont="1" applyBorder="1" applyProtection="1">
      <protection locked="0"/>
    </xf>
    <xf numFmtId="49" fontId="7" fillId="0" borderId="14" xfId="0" applyNumberFormat="1" applyFont="1" applyBorder="1" applyAlignment="1" applyProtection="1">
      <alignment horizontal="center"/>
      <protection locked="0"/>
    </xf>
    <xf numFmtId="0" fontId="7" fillId="0" borderId="12" xfId="0" applyFont="1" applyBorder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28" borderId="0" xfId="0" applyFill="1" applyProtection="1">
      <protection locked="0"/>
    </xf>
    <xf numFmtId="3" fontId="6" fillId="0" borderId="16" xfId="0" applyNumberFormat="1" applyFont="1" applyBorder="1" applyProtection="1"/>
    <xf numFmtId="3" fontId="6" fillId="0" borderId="89" xfId="0" applyNumberFormat="1" applyFont="1" applyBorder="1" applyProtection="1"/>
    <xf numFmtId="3" fontId="20" fillId="0" borderId="99" xfId="0" applyNumberFormat="1" applyFont="1" applyBorder="1" applyProtection="1"/>
    <xf numFmtId="3" fontId="6" fillId="0" borderId="16" xfId="880" applyNumberFormat="1" applyFont="1" applyFill="1" applyBorder="1" applyProtection="1"/>
    <xf numFmtId="3" fontId="6" fillId="0" borderId="89" xfId="880" applyNumberFormat="1" applyFont="1" applyFill="1" applyBorder="1" applyProtection="1"/>
    <xf numFmtId="3" fontId="6" fillId="0" borderId="95" xfId="880" applyNumberFormat="1" applyFont="1" applyFill="1" applyBorder="1" applyProtection="1"/>
    <xf numFmtId="3" fontId="20" fillId="0" borderId="99" xfId="880" applyNumberFormat="1" applyFont="1" applyFill="1" applyBorder="1" applyProtection="1"/>
    <xf numFmtId="3" fontId="6" fillId="0" borderId="95" xfId="0" applyNumberFormat="1" applyFont="1" applyBorder="1" applyProtection="1"/>
    <xf numFmtId="3" fontId="6" fillId="0" borderId="102" xfId="0" applyNumberFormat="1" applyFont="1" applyBorder="1" applyProtection="1"/>
    <xf numFmtId="3" fontId="6" fillId="0" borderId="99" xfId="0" applyNumberFormat="1" applyFont="1" applyBorder="1" applyProtection="1"/>
    <xf numFmtId="3" fontId="6" fillId="0" borderId="104" xfId="0" applyNumberFormat="1" applyFont="1" applyBorder="1" applyProtection="1"/>
    <xf numFmtId="3" fontId="6" fillId="0" borderId="106" xfId="0" applyNumberFormat="1" applyFont="1" applyBorder="1" applyProtection="1"/>
    <xf numFmtId="3" fontId="6" fillId="0" borderId="106" xfId="880" applyNumberFormat="1" applyFont="1" applyFill="1" applyBorder="1" applyProtection="1"/>
    <xf numFmtId="3" fontId="6" fillId="0" borderId="21" xfId="0" applyNumberFormat="1" applyFont="1" applyBorder="1" applyProtection="1"/>
    <xf numFmtId="3" fontId="6" fillId="0" borderId="103" xfId="0" applyNumberFormat="1" applyFont="1" applyBorder="1" applyProtection="1"/>
    <xf numFmtId="3" fontId="6" fillId="0" borderId="108" xfId="0" applyNumberFormat="1" applyFont="1" applyBorder="1" applyProtection="1"/>
    <xf numFmtId="3" fontId="6" fillId="0" borderId="98" xfId="0" applyNumberFormat="1" applyFont="1" applyBorder="1" applyProtection="1"/>
    <xf numFmtId="3" fontId="6" fillId="0" borderId="97" xfId="0" applyNumberFormat="1" applyFont="1" applyBorder="1" applyProtection="1"/>
    <xf numFmtId="0" fontId="6" fillId="0" borderId="22" xfId="0" applyFont="1" applyBorder="1" applyProtection="1">
      <protection locked="0"/>
    </xf>
    <xf numFmtId="0" fontId="6" fillId="0" borderId="13" xfId="0" applyFont="1" applyBorder="1" applyAlignment="1" applyProtection="1">
      <alignment horizontal="right"/>
      <protection locked="0"/>
    </xf>
    <xf numFmtId="0" fontId="7" fillId="0" borderId="9" xfId="0" applyFont="1" applyBorder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0" xfId="0" quotePrefix="1" applyFont="1" applyAlignment="1" applyProtection="1">
      <alignment horizontal="center"/>
      <protection locked="0"/>
    </xf>
    <xf numFmtId="0" fontId="9" fillId="0" borderId="11" xfId="0" quotePrefix="1" applyFont="1" applyBorder="1" applyAlignment="1" applyProtection="1">
      <alignment horizontal="center"/>
      <protection locked="0"/>
    </xf>
    <xf numFmtId="0" fontId="9" fillId="0" borderId="0" xfId="0" quotePrefix="1" applyFont="1" applyAlignment="1" applyProtection="1">
      <alignment horizontal="center"/>
      <protection locked="0"/>
    </xf>
    <xf numFmtId="0" fontId="6" fillId="0" borderId="10" xfId="0" applyFont="1" applyBorder="1" applyProtection="1">
      <protection locked="0"/>
    </xf>
    <xf numFmtId="0" fontId="6" fillId="0" borderId="0" xfId="0" quotePrefix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23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49" fontId="23" fillId="0" borderId="2" xfId="0" applyNumberFormat="1" applyFont="1" applyBorder="1" applyAlignment="1" applyProtection="1">
      <alignment horizontal="center"/>
      <protection locked="0"/>
    </xf>
    <xf numFmtId="0" fontId="23" fillId="0" borderId="2" xfId="0" applyFont="1" applyBorder="1" applyAlignment="1" applyProtection="1">
      <alignment horizontal="center"/>
      <protection locked="0"/>
    </xf>
    <xf numFmtId="0" fontId="22" fillId="0" borderId="10" xfId="0" applyFont="1" applyBorder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49" fontId="23" fillId="0" borderId="109" xfId="0" applyNumberFormat="1" applyFont="1" applyBorder="1" applyAlignment="1" applyProtection="1">
      <alignment horizontal="center"/>
      <protection locked="0"/>
    </xf>
    <xf numFmtId="0" fontId="72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170" fontId="7" fillId="0" borderId="0" xfId="0" applyNumberFormat="1" applyFont="1" applyProtection="1">
      <protection locked="0"/>
    </xf>
    <xf numFmtId="0" fontId="23" fillId="0" borderId="116" xfId="0" applyFont="1" applyBorder="1" applyAlignment="1" applyProtection="1">
      <alignment horizontal="center"/>
      <protection locked="0"/>
    </xf>
    <xf numFmtId="170" fontId="16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37" xfId="0" applyFont="1" applyBorder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0" fontId="23" fillId="0" borderId="132" xfId="0" applyFont="1" applyBorder="1" applyAlignment="1" applyProtection="1">
      <alignment horizontal="center"/>
      <protection locked="0"/>
    </xf>
    <xf numFmtId="170" fontId="23" fillId="0" borderId="132" xfId="880" applyNumberFormat="1" applyFont="1" applyFill="1" applyBorder="1" applyAlignment="1" applyProtection="1">
      <alignment horizontal="right"/>
      <protection locked="0"/>
    </xf>
    <xf numFmtId="0" fontId="23" fillId="0" borderId="0" xfId="0" quotePrefix="1" applyFont="1" applyAlignment="1" applyProtection="1">
      <alignment horizontal="left"/>
      <protection locked="0"/>
    </xf>
    <xf numFmtId="170" fontId="22" fillId="0" borderId="132" xfId="880" applyNumberFormat="1" applyFont="1" applyFill="1" applyBorder="1" applyAlignment="1" applyProtection="1">
      <alignment horizontal="right"/>
      <protection locked="0"/>
    </xf>
    <xf numFmtId="170" fontId="24" fillId="0" borderId="132" xfId="880" applyNumberFormat="1" applyFont="1" applyFill="1" applyBorder="1" applyAlignment="1" applyProtection="1">
      <alignment horizontal="right"/>
      <protection locked="0"/>
    </xf>
    <xf numFmtId="49" fontId="23" fillId="0" borderId="138" xfId="0" applyNumberFormat="1" applyFont="1" applyBorder="1" applyAlignment="1" applyProtection="1">
      <alignment horizontal="center"/>
      <protection locked="0"/>
    </xf>
    <xf numFmtId="40" fontId="22" fillId="0" borderId="138" xfId="880" applyFont="1" applyFill="1" applyBorder="1" applyAlignment="1" applyProtection="1">
      <alignment horizontal="right"/>
      <protection locked="0"/>
    </xf>
    <xf numFmtId="0" fontId="23" fillId="0" borderId="111" xfId="0" applyFont="1" applyBorder="1" applyAlignment="1" applyProtection="1">
      <alignment horizontal="center"/>
      <protection locked="0"/>
    </xf>
    <xf numFmtId="170" fontId="23" fillId="0" borderId="111" xfId="880" applyNumberFormat="1" applyFont="1" applyFill="1" applyBorder="1" applyAlignment="1" applyProtection="1">
      <alignment horizontal="right"/>
      <protection locked="0"/>
    </xf>
    <xf numFmtId="0" fontId="22" fillId="0" borderId="10" xfId="0" quotePrefix="1" applyFont="1" applyBorder="1" applyAlignment="1" applyProtection="1">
      <alignment horizontal="left"/>
      <protection locked="0"/>
    </xf>
    <xf numFmtId="0" fontId="22" fillId="0" borderId="0" xfId="0" quotePrefix="1" applyFont="1" applyAlignment="1" applyProtection="1">
      <alignment horizontal="left"/>
      <protection locked="0"/>
    </xf>
    <xf numFmtId="0" fontId="23" fillId="0" borderId="109" xfId="0" applyFont="1" applyBorder="1" applyAlignment="1" applyProtection="1">
      <alignment horizontal="center"/>
      <protection locked="0"/>
    </xf>
    <xf numFmtId="0" fontId="23" fillId="0" borderId="135" xfId="0" applyFont="1" applyBorder="1" applyAlignment="1" applyProtection="1">
      <alignment horizontal="center"/>
      <protection locked="0"/>
    </xf>
    <xf numFmtId="170" fontId="23" fillId="0" borderId="136" xfId="880" applyNumberFormat="1" applyFont="1" applyFill="1" applyBorder="1" applyAlignment="1" applyProtection="1">
      <alignment horizontal="right"/>
      <protection locked="0"/>
    </xf>
    <xf numFmtId="170" fontId="22" fillId="0" borderId="136" xfId="880" applyNumberFormat="1" applyFont="1" applyFill="1" applyBorder="1" applyAlignment="1" applyProtection="1">
      <alignment horizontal="right"/>
      <protection locked="0"/>
    </xf>
    <xf numFmtId="49" fontId="23" fillId="0" borderId="135" xfId="0" applyNumberFormat="1" applyFont="1" applyBorder="1" applyAlignment="1" applyProtection="1">
      <alignment horizontal="center"/>
      <protection locked="0"/>
    </xf>
    <xf numFmtId="170" fontId="23" fillId="0" borderId="112" xfId="88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3" fillId="0" borderId="113" xfId="0" applyFont="1" applyBorder="1" applyAlignment="1" applyProtection="1">
      <alignment horizontal="center"/>
      <protection locked="0"/>
    </xf>
    <xf numFmtId="170" fontId="22" fillId="0" borderId="110" xfId="880" applyNumberFormat="1" applyFont="1" applyFill="1" applyBorder="1" applyAlignment="1" applyProtection="1">
      <alignment horizontal="right"/>
      <protection locked="0"/>
    </xf>
    <xf numFmtId="0" fontId="23" fillId="0" borderId="139" xfId="0" applyFont="1" applyBorder="1" applyAlignment="1" applyProtection="1">
      <alignment horizontal="center"/>
      <protection locked="0"/>
    </xf>
    <xf numFmtId="170" fontId="25" fillId="0" borderId="136" xfId="880" applyNumberFormat="1" applyFont="1" applyFill="1" applyBorder="1" applyAlignment="1" applyProtection="1">
      <alignment horizontal="right"/>
      <protection locked="0"/>
    </xf>
    <xf numFmtId="171" fontId="23" fillId="0" borderId="133" xfId="880" applyNumberFormat="1" applyFont="1" applyFill="1" applyBorder="1" applyAlignment="1" applyProtection="1">
      <alignment horizontal="right"/>
      <protection locked="0"/>
    </xf>
    <xf numFmtId="170" fontId="23" fillId="0" borderId="133" xfId="880" applyNumberFormat="1" applyFont="1" applyFill="1" applyBorder="1" applyAlignment="1" applyProtection="1">
      <alignment horizontal="right"/>
      <protection locked="0"/>
    </xf>
    <xf numFmtId="170" fontId="22" fillId="0" borderId="133" xfId="880" applyNumberFormat="1" applyFont="1" applyFill="1" applyBorder="1" applyAlignment="1" applyProtection="1">
      <alignment horizontal="right"/>
      <protection locked="0"/>
    </xf>
    <xf numFmtId="49" fontId="23" fillId="0" borderId="132" xfId="0" applyNumberFormat="1" applyFont="1" applyBorder="1" applyAlignment="1" applyProtection="1">
      <alignment horizontal="center"/>
      <protection locked="0"/>
    </xf>
    <xf numFmtId="170" fontId="22" fillId="0" borderId="115" xfId="88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170" fontId="22" fillId="0" borderId="111" xfId="880" applyNumberFormat="1" applyFont="1" applyFill="1" applyBorder="1" applyAlignment="1" applyProtection="1">
      <alignment horizontal="right"/>
      <protection locked="0"/>
    </xf>
    <xf numFmtId="170" fontId="23" fillId="0" borderId="117" xfId="880" applyNumberFormat="1" applyFont="1" applyFill="1" applyBorder="1" applyAlignment="1" applyProtection="1">
      <alignment horizontal="right"/>
      <protection locked="0"/>
    </xf>
    <xf numFmtId="0" fontId="7" fillId="0" borderId="25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7" fillId="0" borderId="27" xfId="0" applyFont="1" applyBorder="1" applyAlignment="1" applyProtection="1">
      <alignment horizontal="left"/>
      <protection locked="0"/>
    </xf>
    <xf numFmtId="0" fontId="7" fillId="0" borderId="27" xfId="0" applyFont="1" applyBorder="1" applyProtection="1">
      <protection locked="0"/>
    </xf>
    <xf numFmtId="49" fontId="7" fillId="0" borderId="27" xfId="0" applyNumberFormat="1" applyFont="1" applyBorder="1" applyAlignment="1" applyProtection="1">
      <alignment horizontal="center"/>
      <protection locked="0"/>
    </xf>
    <xf numFmtId="0" fontId="7" fillId="0" borderId="28" xfId="0" applyFont="1" applyBorder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67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6" fillId="0" borderId="0" xfId="0" applyFont="1" applyProtection="1">
      <protection locked="0"/>
    </xf>
    <xf numFmtId="170" fontId="22" fillId="0" borderId="110" xfId="0" applyNumberFormat="1" applyFont="1" applyBorder="1" applyAlignment="1" applyProtection="1">
      <alignment horizontal="right"/>
    </xf>
    <xf numFmtId="170" fontId="22" fillId="0" borderId="116" xfId="880" applyNumberFormat="1" applyFont="1" applyFill="1" applyBorder="1" applyAlignment="1" applyProtection="1">
      <alignment horizontal="right"/>
    </xf>
    <xf numFmtId="170" fontId="22" fillId="0" borderId="137" xfId="880" applyNumberFormat="1" applyFont="1" applyFill="1" applyBorder="1" applyAlignment="1" applyProtection="1">
      <alignment horizontal="right"/>
    </xf>
    <xf numFmtId="170" fontId="22" fillId="0" borderId="132" xfId="880" applyNumberFormat="1" applyFont="1" applyFill="1" applyBorder="1" applyAlignment="1" applyProtection="1">
      <alignment horizontal="right"/>
    </xf>
    <xf numFmtId="170" fontId="22" fillId="0" borderId="109" xfId="880" applyNumberFormat="1" applyFont="1" applyFill="1" applyBorder="1" applyAlignment="1" applyProtection="1">
      <alignment horizontal="right"/>
    </xf>
    <xf numFmtId="170" fontId="22" fillId="0" borderId="112" xfId="880" applyNumberFormat="1" applyFont="1" applyFill="1" applyBorder="1" applyAlignment="1" applyProtection="1">
      <alignment horizontal="right"/>
    </xf>
    <xf numFmtId="170" fontId="22" fillId="0" borderId="136" xfId="880" applyNumberFormat="1" applyFont="1" applyFill="1" applyBorder="1" applyAlignment="1" applyProtection="1">
      <alignment horizontal="right"/>
    </xf>
    <xf numFmtId="170" fontId="22" fillId="0" borderId="114" xfId="880" applyNumberFormat="1" applyFont="1" applyFill="1" applyBorder="1" applyAlignment="1" applyProtection="1">
      <alignment horizontal="right"/>
    </xf>
    <xf numFmtId="170" fontId="22" fillId="0" borderId="110" xfId="880" applyNumberFormat="1" applyFont="1" applyFill="1" applyBorder="1" applyAlignment="1" applyProtection="1">
      <alignment horizontal="right"/>
    </xf>
    <xf numFmtId="170" fontId="22" fillId="0" borderId="140" xfId="880" applyNumberFormat="1" applyFont="1" applyFill="1" applyBorder="1" applyAlignment="1" applyProtection="1">
      <alignment horizontal="right"/>
    </xf>
    <xf numFmtId="170" fontId="22" fillId="0" borderId="113" xfId="880" applyNumberFormat="1" applyFont="1" applyFill="1" applyBorder="1" applyAlignment="1" applyProtection="1">
      <alignment horizontal="right"/>
    </xf>
  </cellXfs>
  <cellStyles count="977">
    <cellStyle name="%" xfId="1"/>
    <cellStyle name="20% - Accent1 2" xfId="2"/>
    <cellStyle name="20% - Accent1 2 2" xfId="3"/>
    <cellStyle name="20% - Accent1 2 2 2" xfId="934"/>
    <cellStyle name="20% - Accent1 2 3" xfId="883"/>
    <cellStyle name="20% - Accent1 2 3 2" xfId="961"/>
    <cellStyle name="20% - Accent1 2 4" xfId="933"/>
    <cellStyle name="20% - Accent2 2" xfId="4"/>
    <cellStyle name="20% - Accent2 2 2" xfId="5"/>
    <cellStyle name="20% - Accent2 2 2 2" xfId="936"/>
    <cellStyle name="20% - Accent2 2 3" xfId="884"/>
    <cellStyle name="20% - Accent2 2 3 2" xfId="962"/>
    <cellStyle name="20% - Accent2 2 4" xfId="935"/>
    <cellStyle name="20% - Accent3 2" xfId="6"/>
    <cellStyle name="20% - Accent3 2 2" xfId="7"/>
    <cellStyle name="20% - Accent3 2 2 2" xfId="938"/>
    <cellStyle name="20% - Accent3 2 3" xfId="885"/>
    <cellStyle name="20% - Accent3 2 3 2" xfId="963"/>
    <cellStyle name="20% - Accent3 2 4" xfId="937"/>
    <cellStyle name="20% - Accent4 2" xfId="8"/>
    <cellStyle name="20% - Accent4 2 2" xfId="9"/>
    <cellStyle name="20% - Accent4 2 2 2" xfId="940"/>
    <cellStyle name="20% - Accent4 2 3" xfId="886"/>
    <cellStyle name="20% - Accent4 2 3 2" xfId="964"/>
    <cellStyle name="20% - Accent4 2 4" xfId="939"/>
    <cellStyle name="20% - Accent5 2" xfId="10"/>
    <cellStyle name="20% - Accent5 2 2" xfId="887"/>
    <cellStyle name="20% - Accent5 2 2 2" xfId="965"/>
    <cellStyle name="20% - Accent5 2 3" xfId="941"/>
    <cellStyle name="20% - Accent6 2" xfId="11"/>
    <cellStyle name="20% - Accent6 2 2" xfId="12"/>
    <cellStyle name="20% - Accent6 2 2 2" xfId="943"/>
    <cellStyle name="20% - Accent6 2 3" xfId="888"/>
    <cellStyle name="20% - Accent6 2 3 2" xfId="966"/>
    <cellStyle name="20% - Accent6 2 4" xfId="942"/>
    <cellStyle name="40% - Accent1 2" xfId="13"/>
    <cellStyle name="40% - Accent1 2 2" xfId="14"/>
    <cellStyle name="40% - Accent1 2 2 2" xfId="945"/>
    <cellStyle name="40% - Accent1 2 3" xfId="889"/>
    <cellStyle name="40% - Accent1 2 3 2" xfId="967"/>
    <cellStyle name="40% - Accent1 2 4" xfId="944"/>
    <cellStyle name="40% - Accent2 2" xfId="15"/>
    <cellStyle name="40% - Accent2 2 2" xfId="890"/>
    <cellStyle name="40% - Accent2 2 2 2" xfId="968"/>
    <cellStyle name="40% - Accent2 2 3" xfId="946"/>
    <cellStyle name="40% - Accent3 2" xfId="16"/>
    <cellStyle name="40% - Accent3 2 2" xfId="17"/>
    <cellStyle name="40% - Accent3 2 2 2" xfId="948"/>
    <cellStyle name="40% - Accent3 2 3" xfId="891"/>
    <cellStyle name="40% - Accent3 2 3 2" xfId="969"/>
    <cellStyle name="40% - Accent3 2 4" xfId="947"/>
    <cellStyle name="40% - Accent4 2" xfId="18"/>
    <cellStyle name="40% - Accent4 2 2" xfId="19"/>
    <cellStyle name="40% - Accent4 2 2 2" xfId="950"/>
    <cellStyle name="40% - Accent4 2 3" xfId="892"/>
    <cellStyle name="40% - Accent4 2 3 2" xfId="970"/>
    <cellStyle name="40% - Accent4 2 4" xfId="949"/>
    <cellStyle name="40% - Accent5 2" xfId="20"/>
    <cellStyle name="40% - Accent5 2 2" xfId="21"/>
    <cellStyle name="40% - Accent5 2 2 2" xfId="952"/>
    <cellStyle name="40% - Accent5 2 3" xfId="893"/>
    <cellStyle name="40% - Accent5 2 3 2" xfId="971"/>
    <cellStyle name="40% - Accent5 2 4" xfId="951"/>
    <cellStyle name="40% - Accent6 2" xfId="22"/>
    <cellStyle name="40% - Accent6 2 2" xfId="23"/>
    <cellStyle name="40% - Accent6 2 2 2" xfId="954"/>
    <cellStyle name="40% - Accent6 2 3" xfId="894"/>
    <cellStyle name="40% - Accent6 2 3 2" xfId="972"/>
    <cellStyle name="40% - Accent6 2 4" xfId="953"/>
    <cellStyle name="60% - Accent1 2" xfId="902"/>
    <cellStyle name="60% - Accent2 2" xfId="903"/>
    <cellStyle name="60% - Accent3 2" xfId="904"/>
    <cellStyle name="60% - Accent4 2" xfId="905"/>
    <cellStyle name="60% - Accent5 2" xfId="906"/>
    <cellStyle name="60% - Accent6 2" xfId="907"/>
    <cellStyle name="Accent1 2" xfId="908"/>
    <cellStyle name="Accent2 2" xfId="909"/>
    <cellStyle name="Accent3 2" xfId="910"/>
    <cellStyle name="Accent4 2" xfId="911"/>
    <cellStyle name="Accent5 2" xfId="912"/>
    <cellStyle name="Accent6 2" xfId="913"/>
    <cellStyle name="Bad 2" xfId="914"/>
    <cellStyle name="Binlik Ayracı 10" xfId="24"/>
    <cellStyle name="Binlik Ayracı 2" xfId="25"/>
    <cellStyle name="Calculation 2" xfId="915"/>
    <cellStyle name="Check Cell 2" xfId="916"/>
    <cellStyle name="Comma" xfId="880" builtinId="3"/>
    <cellStyle name="Comma 2" xfId="26"/>
    <cellStyle name="Comma 2 2" xfId="27"/>
    <cellStyle name="Comma 2 3" xfId="955"/>
    <cellStyle name="Comma 3" xfId="28"/>
    <cellStyle name="Comma 3 2" xfId="956"/>
    <cellStyle name="Comma 4" xfId="29"/>
    <cellStyle name="Comma 5" xfId="30"/>
    <cellStyle name="Comma0 - Modelo1" xfId="31"/>
    <cellStyle name="Comma0 - Style1" xfId="32"/>
    <cellStyle name="Comma1 - Modelo2" xfId="33"/>
    <cellStyle name="Comma1 - Style2" xfId="34"/>
    <cellStyle name="Dia" xfId="35"/>
    <cellStyle name="Encabez1" xfId="36"/>
    <cellStyle name="Encabez2" xfId="37"/>
    <cellStyle name="Euro" xfId="38"/>
    <cellStyle name="Explanatory Text 2" xfId="917"/>
    <cellStyle name="F2" xfId="39"/>
    <cellStyle name="F3" xfId="40"/>
    <cellStyle name="F4" xfId="41"/>
    <cellStyle name="F5" xfId="42"/>
    <cellStyle name="F6" xfId="43"/>
    <cellStyle name="F7" xfId="44"/>
    <cellStyle name="F8" xfId="45"/>
    <cellStyle name="Fijo" xfId="46"/>
    <cellStyle name="Financiero" xfId="47"/>
    <cellStyle name="fraction" xfId="48"/>
    <cellStyle name="Good 2" xfId="918"/>
    <cellStyle name="Grey" xfId="49"/>
    <cellStyle name="Header - Style1" xfId="50"/>
    <cellStyle name="Header1" xfId="51"/>
    <cellStyle name="Header2" xfId="52"/>
    <cellStyle name="Heading" xfId="53"/>
    <cellStyle name="Heading 1 2" xfId="919"/>
    <cellStyle name="Heading 2 2" xfId="920"/>
    <cellStyle name="Heading 3 2" xfId="921"/>
    <cellStyle name="Heading 4 2" xfId="922"/>
    <cellStyle name="Input [yellow]" xfId="54"/>
    <cellStyle name="Input 2" xfId="923"/>
    <cellStyle name="input" xfId="55"/>
    <cellStyle name="inputpercent" xfId="56"/>
    <cellStyle name="Linked Cell 2" xfId="924"/>
    <cellStyle name="Millares [0]_10 AVERIAS MASIVAS + ANT" xfId="57"/>
    <cellStyle name="Millares_10 AVERIAS MASIVAS + ANT" xfId="58"/>
    <cellStyle name="Milliers [0]_EDYAN" xfId="59"/>
    <cellStyle name="Milliers_EDYAN" xfId="60"/>
    <cellStyle name="Moneda [0]_10 AVERIAS MASIVAS + ANT" xfId="61"/>
    <cellStyle name="Moneda_10 AVERIAS MASIVAS + ANT" xfId="62"/>
    <cellStyle name="Monétaire [0]_EDYAN" xfId="63"/>
    <cellStyle name="Monétaire_EDYAN" xfId="64"/>
    <cellStyle name="Monetario" xfId="65"/>
    <cellStyle name="Neutral 2" xfId="925"/>
    <cellStyle name="no dec" xfId="66"/>
    <cellStyle name="Normal" xfId="0" builtinId="0"/>
    <cellStyle name="Normal - Style1" xfId="67"/>
    <cellStyle name="Normal 10" xfId="68"/>
    <cellStyle name="Normal 10 2" xfId="69"/>
    <cellStyle name="Normal 10 3" xfId="70"/>
    <cellStyle name="Normal 10 4" xfId="71"/>
    <cellStyle name="Normal 104" xfId="72"/>
    <cellStyle name="Normal 104 2" xfId="73"/>
    <cellStyle name="Normal 105" xfId="74"/>
    <cellStyle name="Normal 106" xfId="75"/>
    <cellStyle name="Normal 107" xfId="76"/>
    <cellStyle name="Normal 108" xfId="77"/>
    <cellStyle name="Normal 11" xfId="78"/>
    <cellStyle name="Normal 11 2" xfId="79"/>
    <cellStyle name="Normal 110" xfId="80"/>
    <cellStyle name="Normal 112" xfId="81"/>
    <cellStyle name="Normal 113" xfId="82"/>
    <cellStyle name="Normal 115" xfId="83"/>
    <cellStyle name="Normal 116" xfId="84"/>
    <cellStyle name="Normal 119" xfId="85"/>
    <cellStyle name="Normal 12" xfId="86"/>
    <cellStyle name="Normal 12 2" xfId="87"/>
    <cellStyle name="Normal 12 3" xfId="88"/>
    <cellStyle name="Normal 12 4" xfId="89"/>
    <cellStyle name="Normal 12 5" xfId="90"/>
    <cellStyle name="Normal 121" xfId="91"/>
    <cellStyle name="Normal 124" xfId="92"/>
    <cellStyle name="Normal 125" xfId="93"/>
    <cellStyle name="Normal 127" xfId="94"/>
    <cellStyle name="Normal 128" xfId="95"/>
    <cellStyle name="Normal 129" xfId="96"/>
    <cellStyle name="Normal 13" xfId="97"/>
    <cellStyle name="Normal 131" xfId="98"/>
    <cellStyle name="Normal 132" xfId="99"/>
    <cellStyle name="Normal 135" xfId="100"/>
    <cellStyle name="Normal 138" xfId="101"/>
    <cellStyle name="Normal 14" xfId="102"/>
    <cellStyle name="Normal 14 2" xfId="103"/>
    <cellStyle name="Normal 141" xfId="104"/>
    <cellStyle name="Normal 148" xfId="105"/>
    <cellStyle name="Normal 149" xfId="106"/>
    <cellStyle name="Normal 15" xfId="107"/>
    <cellStyle name="Normal 151" xfId="108"/>
    <cellStyle name="Normal 152" xfId="109"/>
    <cellStyle name="Normal 159" xfId="110"/>
    <cellStyle name="Normal 16" xfId="111"/>
    <cellStyle name="Normal 16 2" xfId="112"/>
    <cellStyle name="Normal 17" xfId="113"/>
    <cellStyle name="Normal 18" xfId="114"/>
    <cellStyle name="Normal 19" xfId="115"/>
    <cellStyle name="Normal 2" xfId="116"/>
    <cellStyle name="Normal 2 2" xfId="117"/>
    <cellStyle name="Normal 2 2 2" xfId="895"/>
    <cellStyle name="Normal 2 2 2 2" xfId="973"/>
    <cellStyle name="Normal 2 2 3" xfId="957"/>
    <cellStyle name="Normal 2 3" xfId="118"/>
    <cellStyle name="Normal 2 4" xfId="119"/>
    <cellStyle name="Normal 2 5" xfId="120"/>
    <cellStyle name="Normal 2 6" xfId="121"/>
    <cellStyle name="Normal 20" xfId="122"/>
    <cellStyle name="Normal 21" xfId="123"/>
    <cellStyle name="Normal 22" xfId="124"/>
    <cellStyle name="Normal 23" xfId="125"/>
    <cellStyle name="Normal 24" xfId="126"/>
    <cellStyle name="Normal 25" xfId="127"/>
    <cellStyle name="Normal 26" xfId="128"/>
    <cellStyle name="Normal 27" xfId="129"/>
    <cellStyle name="Normal 27 2" xfId="930"/>
    <cellStyle name="Normal 28" xfId="882"/>
    <cellStyle name="Normal 29" xfId="899"/>
    <cellStyle name="Normal 3" xfId="130"/>
    <cellStyle name="Normal 3 2" xfId="131"/>
    <cellStyle name="Normal 3 3" xfId="132"/>
    <cellStyle name="Normal 30" xfId="133"/>
    <cellStyle name="Normal 31" xfId="134"/>
    <cellStyle name="Normal 32" xfId="900"/>
    <cellStyle name="Normal 33" xfId="898"/>
    <cellStyle name="Normal 34" xfId="901"/>
    <cellStyle name="Normal 35" xfId="931"/>
    <cellStyle name="Normal 35 2" xfId="135"/>
    <cellStyle name="Normal 35 3" xfId="136"/>
    <cellStyle name="Normal 35 4" xfId="137"/>
    <cellStyle name="Normal 38 2" xfId="138"/>
    <cellStyle name="Normal 38 3" xfId="139"/>
    <cellStyle name="Normal 38 4" xfId="140"/>
    <cellStyle name="Normal 39" xfId="141"/>
    <cellStyle name="Normal 4" xfId="142"/>
    <cellStyle name="Normal 46 2" xfId="143"/>
    <cellStyle name="Normal 46 3" xfId="144"/>
    <cellStyle name="Normal 46 4" xfId="145"/>
    <cellStyle name="Normal 47 2" xfId="146"/>
    <cellStyle name="Normal 47 3" xfId="147"/>
    <cellStyle name="Normal 47 4" xfId="148"/>
    <cellStyle name="Normal 48" xfId="149"/>
    <cellStyle name="Normal 48 2" xfId="150"/>
    <cellStyle name="Normal 48 3" xfId="151"/>
    <cellStyle name="Normal 48 4" xfId="152"/>
    <cellStyle name="Normal 5" xfId="153"/>
    <cellStyle name="Normal 50" xfId="154"/>
    <cellStyle name="Normal 50 2" xfId="155"/>
    <cellStyle name="Normal 50 3" xfId="156"/>
    <cellStyle name="Normal 50 4" xfId="157"/>
    <cellStyle name="Normal 50 5" xfId="158"/>
    <cellStyle name="Normal 51" xfId="159"/>
    <cellStyle name="Normal 51 2" xfId="160"/>
    <cellStyle name="Normal 51 3" xfId="161"/>
    <cellStyle name="Normal 51 4" xfId="162"/>
    <cellStyle name="Normal 53" xfId="163"/>
    <cellStyle name="Normal 53 2" xfId="164"/>
    <cellStyle name="Normal 53 3" xfId="165"/>
    <cellStyle name="Normal 53 4" xfId="166"/>
    <cellStyle name="Normal 53 5" xfId="167"/>
    <cellStyle name="Normal 56" xfId="168"/>
    <cellStyle name="Normal 56 2" xfId="169"/>
    <cellStyle name="Normal 56 3" xfId="170"/>
    <cellStyle name="Normal 56 4" xfId="171"/>
    <cellStyle name="Normal 57 2" xfId="172"/>
    <cellStyle name="Normal 57 3" xfId="173"/>
    <cellStyle name="Normal 57 4" xfId="174"/>
    <cellStyle name="Normal 6" xfId="175"/>
    <cellStyle name="Normal 6 2" xfId="176"/>
    <cellStyle name="Normal 6 3" xfId="177"/>
    <cellStyle name="Normal 6 4" xfId="178"/>
    <cellStyle name="Normal 62" xfId="179"/>
    <cellStyle name="Normal 63 2" xfId="180"/>
    <cellStyle name="Normal 63 3" xfId="181"/>
    <cellStyle name="Normal 63 4" xfId="182"/>
    <cellStyle name="Normal 65 2" xfId="183"/>
    <cellStyle name="Normal 65 3" xfId="184"/>
    <cellStyle name="Normal 65 4" xfId="185"/>
    <cellStyle name="Normal 68 2" xfId="186"/>
    <cellStyle name="Normal 68 3" xfId="187"/>
    <cellStyle name="Normal 68 4" xfId="188"/>
    <cellStyle name="Normal 69" xfId="189"/>
    <cellStyle name="Normal 69 2" xfId="190"/>
    <cellStyle name="Normal 69 3" xfId="191"/>
    <cellStyle name="Normal 69 4" xfId="192"/>
    <cellStyle name="Normal 7" xfId="193"/>
    <cellStyle name="Normal 7 2" xfId="194"/>
    <cellStyle name="Normal 7 3" xfId="195"/>
    <cellStyle name="Normal 7 4" xfId="196"/>
    <cellStyle name="Normal 73" xfId="197"/>
    <cellStyle name="Normal 73 2" xfId="198"/>
    <cellStyle name="Normal 73 3" xfId="199"/>
    <cellStyle name="Normal 73 4" xfId="200"/>
    <cellStyle name="Normal 74" xfId="201"/>
    <cellStyle name="Normal 74 2" xfId="202"/>
    <cellStyle name="Normal 74 3" xfId="203"/>
    <cellStyle name="Normal 74 4" xfId="204"/>
    <cellStyle name="Normal 75" xfId="205"/>
    <cellStyle name="Normal 75 2" xfId="206"/>
    <cellStyle name="Normal 75 3" xfId="207"/>
    <cellStyle name="Normal 75 4" xfId="208"/>
    <cellStyle name="Normal 77 2" xfId="209"/>
    <cellStyle name="Normal 77 3" xfId="210"/>
    <cellStyle name="Normal 77 4" xfId="211"/>
    <cellStyle name="Normal 78 2" xfId="212"/>
    <cellStyle name="Normal 78 3" xfId="213"/>
    <cellStyle name="Normal 78 4" xfId="214"/>
    <cellStyle name="Normal 79" xfId="215"/>
    <cellStyle name="Normal 8" xfId="216"/>
    <cellStyle name="Normal 8 2" xfId="217"/>
    <cellStyle name="Normal 8 3" xfId="218"/>
    <cellStyle name="Normal 8 4" xfId="219"/>
    <cellStyle name="Normal 80" xfId="220"/>
    <cellStyle name="Normal 80 2" xfId="221"/>
    <cellStyle name="Normal 80 3" xfId="222"/>
    <cellStyle name="Normal 80 4" xfId="223"/>
    <cellStyle name="Normal 80 5" xfId="224"/>
    <cellStyle name="Normal 81 2" xfId="225"/>
    <cellStyle name="Normal 81 3" xfId="226"/>
    <cellStyle name="Normal 81 4" xfId="227"/>
    <cellStyle name="Normal 83" xfId="228"/>
    <cellStyle name="Normal 83 2" xfId="229"/>
    <cellStyle name="Normal 84" xfId="230"/>
    <cellStyle name="Normal 85" xfId="231"/>
    <cellStyle name="Normal 86" xfId="232"/>
    <cellStyle name="Normal 88" xfId="233"/>
    <cellStyle name="Normal 88 2" xfId="234"/>
    <cellStyle name="Normal 89" xfId="235"/>
    <cellStyle name="Normal 9" xfId="236"/>
    <cellStyle name="Normal 9 2" xfId="237"/>
    <cellStyle name="Normal 9 3" xfId="238"/>
    <cellStyle name="Normal 9 4" xfId="239"/>
    <cellStyle name="Normal 93" xfId="240"/>
    <cellStyle name="Normal 95" xfId="241"/>
    <cellStyle name="Normal 96" xfId="242"/>
    <cellStyle name="Normal 97" xfId="243"/>
    <cellStyle name="Not 10" xfId="244"/>
    <cellStyle name="Not 10 2" xfId="245"/>
    <cellStyle name="Not 10 3" xfId="246"/>
    <cellStyle name="Not 10 4" xfId="247"/>
    <cellStyle name="Not 100" xfId="248"/>
    <cellStyle name="Not 101" xfId="249"/>
    <cellStyle name="Not 102" xfId="250"/>
    <cellStyle name="Not 103" xfId="251"/>
    <cellStyle name="Not 104" xfId="252"/>
    <cellStyle name="Not 105" xfId="253"/>
    <cellStyle name="Not 106" xfId="254"/>
    <cellStyle name="Not 107" xfId="255"/>
    <cellStyle name="Not 108" xfId="256"/>
    <cellStyle name="Not 109" xfId="257"/>
    <cellStyle name="Not 11" xfId="258"/>
    <cellStyle name="Not 11 2" xfId="259"/>
    <cellStyle name="Not 11 3" xfId="260"/>
    <cellStyle name="Not 11 4" xfId="261"/>
    <cellStyle name="Not 110" xfId="262"/>
    <cellStyle name="Not 111" xfId="263"/>
    <cellStyle name="Not 112" xfId="264"/>
    <cellStyle name="Not 113" xfId="265"/>
    <cellStyle name="Not 114" xfId="266"/>
    <cellStyle name="Not 115" xfId="267"/>
    <cellStyle name="Not 116" xfId="268"/>
    <cellStyle name="Not 117" xfId="269"/>
    <cellStyle name="Not 118" xfId="270"/>
    <cellStyle name="Not 119" xfId="271"/>
    <cellStyle name="Not 12" xfId="272"/>
    <cellStyle name="Not 12 2" xfId="273"/>
    <cellStyle name="Not 12 3" xfId="274"/>
    <cellStyle name="Not 12 4" xfId="275"/>
    <cellStyle name="Not 120" xfId="276"/>
    <cellStyle name="Not 121" xfId="277"/>
    <cellStyle name="Not 122" xfId="278"/>
    <cellStyle name="Not 123" xfId="279"/>
    <cellStyle name="Not 124" xfId="280"/>
    <cellStyle name="Not 125" xfId="281"/>
    <cellStyle name="Not 126" xfId="282"/>
    <cellStyle name="Not 127" xfId="283"/>
    <cellStyle name="Not 128" xfId="284"/>
    <cellStyle name="Not 129" xfId="285"/>
    <cellStyle name="Not 13" xfId="286"/>
    <cellStyle name="Not 13 2" xfId="287"/>
    <cellStyle name="Not 13 3" xfId="288"/>
    <cellStyle name="Not 13 4" xfId="289"/>
    <cellStyle name="Not 130" xfId="290"/>
    <cellStyle name="Not 131" xfId="291"/>
    <cellStyle name="Not 132" xfId="292"/>
    <cellStyle name="Not 133" xfId="293"/>
    <cellStyle name="Not 134" xfId="294"/>
    <cellStyle name="Not 135" xfId="295"/>
    <cellStyle name="Not 136" xfId="296"/>
    <cellStyle name="Not 137" xfId="297"/>
    <cellStyle name="Not 138" xfId="298"/>
    <cellStyle name="Not 139" xfId="299"/>
    <cellStyle name="Not 14" xfId="300"/>
    <cellStyle name="Not 14 2" xfId="301"/>
    <cellStyle name="Not 14 3" xfId="302"/>
    <cellStyle name="Not 14 4" xfId="303"/>
    <cellStyle name="Not 140" xfId="304"/>
    <cellStyle name="Not 141" xfId="305"/>
    <cellStyle name="Not 142" xfId="306"/>
    <cellStyle name="Not 143" xfId="307"/>
    <cellStyle name="Not 144" xfId="308"/>
    <cellStyle name="Not 145" xfId="309"/>
    <cellStyle name="Not 146" xfId="310"/>
    <cellStyle name="Not 147" xfId="311"/>
    <cellStyle name="Not 148" xfId="312"/>
    <cellStyle name="Not 149" xfId="313"/>
    <cellStyle name="Not 15" xfId="314"/>
    <cellStyle name="Not 15 2" xfId="315"/>
    <cellStyle name="Not 15 3" xfId="316"/>
    <cellStyle name="Not 15 4" xfId="317"/>
    <cellStyle name="Not 150" xfId="318"/>
    <cellStyle name="Not 151" xfId="319"/>
    <cellStyle name="Not 152" xfId="320"/>
    <cellStyle name="Not 153" xfId="321"/>
    <cellStyle name="Not 154" xfId="322"/>
    <cellStyle name="Not 155" xfId="323"/>
    <cellStyle name="Not 156" xfId="324"/>
    <cellStyle name="Not 157" xfId="325"/>
    <cellStyle name="Not 158" xfId="326"/>
    <cellStyle name="Not 159" xfId="327"/>
    <cellStyle name="Not 16" xfId="328"/>
    <cellStyle name="Not 16 2" xfId="329"/>
    <cellStyle name="Not 16 3" xfId="330"/>
    <cellStyle name="Not 16 4" xfId="331"/>
    <cellStyle name="Not 160" xfId="332"/>
    <cellStyle name="Not 161" xfId="333"/>
    <cellStyle name="Not 17" xfId="334"/>
    <cellStyle name="Not 17 2" xfId="335"/>
    <cellStyle name="Not 17 3" xfId="336"/>
    <cellStyle name="Not 17 4" xfId="337"/>
    <cellStyle name="Not 18" xfId="338"/>
    <cellStyle name="Not 18 2" xfId="339"/>
    <cellStyle name="Not 18 3" xfId="340"/>
    <cellStyle name="Not 18 4" xfId="341"/>
    <cellStyle name="Not 19" xfId="342"/>
    <cellStyle name="Not 19 2" xfId="343"/>
    <cellStyle name="Not 19 3" xfId="344"/>
    <cellStyle name="Not 19 4" xfId="345"/>
    <cellStyle name="Not 2" xfId="346"/>
    <cellStyle name="Not 2 2" xfId="347"/>
    <cellStyle name="Not 2 3" xfId="348"/>
    <cellStyle name="Not 2 4" xfId="349"/>
    <cellStyle name="Not 20" xfId="350"/>
    <cellStyle name="Not 20 2" xfId="351"/>
    <cellStyle name="Not 20 3" xfId="352"/>
    <cellStyle name="Not 20 4" xfId="353"/>
    <cellStyle name="Not 21" xfId="354"/>
    <cellStyle name="Not 21 2" xfId="355"/>
    <cellStyle name="Not 21 3" xfId="356"/>
    <cellStyle name="Not 21 4" xfId="357"/>
    <cellStyle name="Not 22" xfId="358"/>
    <cellStyle name="Not 22 2" xfId="359"/>
    <cellStyle name="Not 22 3" xfId="360"/>
    <cellStyle name="Not 22 4" xfId="361"/>
    <cellStyle name="Not 23" xfId="362"/>
    <cellStyle name="Not 23 2" xfId="363"/>
    <cellStyle name="Not 23 3" xfId="364"/>
    <cellStyle name="Not 23 4" xfId="365"/>
    <cellStyle name="Not 24" xfId="366"/>
    <cellStyle name="Not 24 2" xfId="367"/>
    <cellStyle name="Not 24 3" xfId="368"/>
    <cellStyle name="Not 24 4" xfId="369"/>
    <cellStyle name="Not 25" xfId="370"/>
    <cellStyle name="Not 25 2" xfId="371"/>
    <cellStyle name="Not 25 3" xfId="372"/>
    <cellStyle name="Not 25 4" xfId="373"/>
    <cellStyle name="Not 26" xfId="374"/>
    <cellStyle name="Not 26 2" xfId="375"/>
    <cellStyle name="Not 26 3" xfId="376"/>
    <cellStyle name="Not 26 4" xfId="377"/>
    <cellStyle name="Not 27" xfId="378"/>
    <cellStyle name="Not 27 2" xfId="379"/>
    <cellStyle name="Not 27 3" xfId="380"/>
    <cellStyle name="Not 27 4" xfId="381"/>
    <cellStyle name="Not 28" xfId="382"/>
    <cellStyle name="Not 28 2" xfId="383"/>
    <cellStyle name="Not 28 3" xfId="384"/>
    <cellStyle name="Not 28 4" xfId="385"/>
    <cellStyle name="Not 29" xfId="386"/>
    <cellStyle name="Not 29 2" xfId="387"/>
    <cellStyle name="Not 29 3" xfId="388"/>
    <cellStyle name="Not 29 4" xfId="389"/>
    <cellStyle name="Not 3" xfId="390"/>
    <cellStyle name="Not 3 2" xfId="391"/>
    <cellStyle name="Not 3 3" xfId="392"/>
    <cellStyle name="Not 3 4" xfId="393"/>
    <cellStyle name="Not 30" xfId="394"/>
    <cellStyle name="Not 30 2" xfId="395"/>
    <cellStyle name="Not 30 3" xfId="396"/>
    <cellStyle name="Not 30 4" xfId="397"/>
    <cellStyle name="Not 31" xfId="398"/>
    <cellStyle name="Not 31 2" xfId="399"/>
    <cellStyle name="Not 31 3" xfId="400"/>
    <cellStyle name="Not 31 4" xfId="401"/>
    <cellStyle name="Not 32" xfId="402"/>
    <cellStyle name="Not 32 2" xfId="403"/>
    <cellStyle name="Not 32 3" xfId="404"/>
    <cellStyle name="Not 32 4" xfId="405"/>
    <cellStyle name="Not 33" xfId="406"/>
    <cellStyle name="Not 33 2" xfId="407"/>
    <cellStyle name="Not 33 3" xfId="408"/>
    <cellStyle name="Not 33 4" xfId="409"/>
    <cellStyle name="Not 34" xfId="410"/>
    <cellStyle name="Not 34 2" xfId="411"/>
    <cellStyle name="Not 34 3" xfId="412"/>
    <cellStyle name="Not 34 4" xfId="413"/>
    <cellStyle name="Not 35" xfId="414"/>
    <cellStyle name="Not 35 2" xfId="415"/>
    <cellStyle name="Not 35 3" xfId="416"/>
    <cellStyle name="Not 35 4" xfId="417"/>
    <cellStyle name="Not 36" xfId="418"/>
    <cellStyle name="Not 36 2" xfId="419"/>
    <cellStyle name="Not 36 3" xfId="420"/>
    <cellStyle name="Not 36 4" xfId="421"/>
    <cellStyle name="Not 37" xfId="422"/>
    <cellStyle name="Not 37 2" xfId="423"/>
    <cellStyle name="Not 37 3" xfId="424"/>
    <cellStyle name="Not 37 4" xfId="425"/>
    <cellStyle name="Not 38" xfId="426"/>
    <cellStyle name="Not 38 2" xfId="427"/>
    <cellStyle name="Not 38 3" xfId="428"/>
    <cellStyle name="Not 38 4" xfId="429"/>
    <cellStyle name="Not 39" xfId="430"/>
    <cellStyle name="Not 39 2" xfId="431"/>
    <cellStyle name="Not 4" xfId="432"/>
    <cellStyle name="Not 4 2" xfId="433"/>
    <cellStyle name="Not 4 3" xfId="434"/>
    <cellStyle name="Not 4 4" xfId="435"/>
    <cellStyle name="Not 40" xfId="436"/>
    <cellStyle name="Not 41" xfId="437"/>
    <cellStyle name="Not 42" xfId="438"/>
    <cellStyle name="Not 43" xfId="439"/>
    <cellStyle name="Not 44" xfId="440"/>
    <cellStyle name="Not 45" xfId="441"/>
    <cellStyle name="Not 46" xfId="442"/>
    <cellStyle name="Not 47" xfId="443"/>
    <cellStyle name="Not 48" xfId="444"/>
    <cellStyle name="Not 49" xfId="445"/>
    <cellStyle name="Not 5" xfId="446"/>
    <cellStyle name="Not 5 2" xfId="447"/>
    <cellStyle name="Not 5 3" xfId="448"/>
    <cellStyle name="Not 5 4" xfId="449"/>
    <cellStyle name="Not 50" xfId="450"/>
    <cellStyle name="Not 51" xfId="451"/>
    <cellStyle name="Not 52" xfId="452"/>
    <cellStyle name="Not 53" xfId="453"/>
    <cellStyle name="Not 54" xfId="454"/>
    <cellStyle name="Not 55" xfId="455"/>
    <cellStyle name="Not 56" xfId="456"/>
    <cellStyle name="Not 57" xfId="457"/>
    <cellStyle name="Not 58" xfId="458"/>
    <cellStyle name="Not 59" xfId="459"/>
    <cellStyle name="Not 6" xfId="460"/>
    <cellStyle name="Not 6 2" xfId="461"/>
    <cellStyle name="Not 6 3" xfId="462"/>
    <cellStyle name="Not 6 4" xfId="463"/>
    <cellStyle name="Not 60" xfId="464"/>
    <cellStyle name="Not 61" xfId="465"/>
    <cellStyle name="Not 62" xfId="466"/>
    <cellStyle name="Not 63" xfId="467"/>
    <cellStyle name="Not 64" xfId="468"/>
    <cellStyle name="Not 65" xfId="469"/>
    <cellStyle name="Not 66" xfId="470"/>
    <cellStyle name="Not 67" xfId="471"/>
    <cellStyle name="Not 68" xfId="472"/>
    <cellStyle name="Not 69" xfId="473"/>
    <cellStyle name="Not 7" xfId="474"/>
    <cellStyle name="Not 7 2" xfId="475"/>
    <cellStyle name="Not 7 3" xfId="476"/>
    <cellStyle name="Not 7 4" xfId="477"/>
    <cellStyle name="Not 70" xfId="478"/>
    <cellStyle name="Not 71" xfId="479"/>
    <cellStyle name="Not 72" xfId="480"/>
    <cellStyle name="Not 73" xfId="481"/>
    <cellStyle name="Not 74" xfId="482"/>
    <cellStyle name="Not 75" xfId="483"/>
    <cellStyle name="Not 76" xfId="484"/>
    <cellStyle name="Not 77" xfId="485"/>
    <cellStyle name="Not 78" xfId="486"/>
    <cellStyle name="Not 79" xfId="487"/>
    <cellStyle name="Not 8" xfId="488"/>
    <cellStyle name="Not 8 2" xfId="489"/>
    <cellStyle name="Not 8 3" xfId="490"/>
    <cellStyle name="Not 8 4" xfId="491"/>
    <cellStyle name="Not 80" xfId="492"/>
    <cellStyle name="Not 81" xfId="493"/>
    <cellStyle name="Not 82" xfId="494"/>
    <cellStyle name="Not 83" xfId="495"/>
    <cellStyle name="Not 84" xfId="496"/>
    <cellStyle name="Not 85" xfId="497"/>
    <cellStyle name="Not 86" xfId="498"/>
    <cellStyle name="Not 87" xfId="499"/>
    <cellStyle name="Not 88" xfId="500"/>
    <cellStyle name="Not 89" xfId="501"/>
    <cellStyle name="Not 9" xfId="502"/>
    <cellStyle name="Not 9 2" xfId="503"/>
    <cellStyle name="Not 9 3" xfId="504"/>
    <cellStyle name="Not 9 4" xfId="505"/>
    <cellStyle name="Not 90" xfId="506"/>
    <cellStyle name="Not 91" xfId="507"/>
    <cellStyle name="Not 92" xfId="508"/>
    <cellStyle name="Not 93" xfId="509"/>
    <cellStyle name="Not 94" xfId="510"/>
    <cellStyle name="Not 95" xfId="511"/>
    <cellStyle name="Not 96" xfId="512"/>
    <cellStyle name="Not 97" xfId="513"/>
    <cellStyle name="Not 98" xfId="514"/>
    <cellStyle name="Not 99" xfId="515"/>
    <cellStyle name="Note 10" xfId="516"/>
    <cellStyle name="Note 10 2" xfId="517"/>
    <cellStyle name="Note 10 3" xfId="518"/>
    <cellStyle name="Note 10 4" xfId="519"/>
    <cellStyle name="Note 100 2" xfId="520"/>
    <cellStyle name="Note 100 3" xfId="521"/>
    <cellStyle name="Note 100 4" xfId="522"/>
    <cellStyle name="Note 101 2" xfId="523"/>
    <cellStyle name="Note 101 3" xfId="524"/>
    <cellStyle name="Note 101 4" xfId="525"/>
    <cellStyle name="Note 102 2" xfId="526"/>
    <cellStyle name="Note 102 3" xfId="527"/>
    <cellStyle name="Note 102 4" xfId="528"/>
    <cellStyle name="Note 103 2" xfId="529"/>
    <cellStyle name="Note 103 3" xfId="530"/>
    <cellStyle name="Note 103 4" xfId="531"/>
    <cellStyle name="Note 104 2" xfId="532"/>
    <cellStyle name="Note 104 3" xfId="533"/>
    <cellStyle name="Note 104 4" xfId="534"/>
    <cellStyle name="Note 105 2" xfId="535"/>
    <cellStyle name="Note 105 3" xfId="536"/>
    <cellStyle name="Note 105 4" xfId="537"/>
    <cellStyle name="Note 106 2" xfId="538"/>
    <cellStyle name="Note 106 3" xfId="539"/>
    <cellStyle name="Note 106 4" xfId="540"/>
    <cellStyle name="Note 107" xfId="541"/>
    <cellStyle name="Note 107 2" xfId="542"/>
    <cellStyle name="Note 107 3" xfId="543"/>
    <cellStyle name="Note 107 4" xfId="544"/>
    <cellStyle name="Note 107 5" xfId="545"/>
    <cellStyle name="Note 107 5 2" xfId="958"/>
    <cellStyle name="Note 107 6" xfId="896"/>
    <cellStyle name="Note 107 6 2" xfId="974"/>
    <cellStyle name="Note 108 2" xfId="546"/>
    <cellStyle name="Note 108 3" xfId="547"/>
    <cellStyle name="Note 108 4" xfId="548"/>
    <cellStyle name="Note 109 2" xfId="549"/>
    <cellStyle name="Note 109 3" xfId="550"/>
    <cellStyle name="Note 109 4" xfId="551"/>
    <cellStyle name="Note 11" xfId="552"/>
    <cellStyle name="Note 11 2" xfId="553"/>
    <cellStyle name="Note 11 3" xfId="554"/>
    <cellStyle name="Note 11 4" xfId="555"/>
    <cellStyle name="Note 12" xfId="556"/>
    <cellStyle name="Note 12 2" xfId="557"/>
    <cellStyle name="Note 12 3" xfId="558"/>
    <cellStyle name="Note 12 4" xfId="559"/>
    <cellStyle name="Note 13" xfId="560"/>
    <cellStyle name="Note 13 2" xfId="561"/>
    <cellStyle name="Note 13 3" xfId="562"/>
    <cellStyle name="Note 13 4" xfId="563"/>
    <cellStyle name="Note 14" xfId="564"/>
    <cellStyle name="Note 14 2" xfId="565"/>
    <cellStyle name="Note 14 3" xfId="566"/>
    <cellStyle name="Note 14 4" xfId="567"/>
    <cellStyle name="Note 15" xfId="568"/>
    <cellStyle name="Note 15 2" xfId="569"/>
    <cellStyle name="Note 15 3" xfId="570"/>
    <cellStyle name="Note 15 4" xfId="571"/>
    <cellStyle name="Note 16" xfId="572"/>
    <cellStyle name="Note 16 2" xfId="573"/>
    <cellStyle name="Note 16 3" xfId="574"/>
    <cellStyle name="Note 16 4" xfId="575"/>
    <cellStyle name="Note 17" xfId="576"/>
    <cellStyle name="Note 17 2" xfId="577"/>
    <cellStyle name="Note 17 3" xfId="578"/>
    <cellStyle name="Note 17 4" xfId="579"/>
    <cellStyle name="Note 18" xfId="580"/>
    <cellStyle name="Note 18 2" xfId="581"/>
    <cellStyle name="Note 18 3" xfId="582"/>
    <cellStyle name="Note 18 4" xfId="583"/>
    <cellStyle name="Note 19" xfId="584"/>
    <cellStyle name="Note 19 2" xfId="585"/>
    <cellStyle name="Note 19 3" xfId="586"/>
    <cellStyle name="Note 19 4" xfId="587"/>
    <cellStyle name="Note 197" xfId="588"/>
    <cellStyle name="Note 2" xfId="589"/>
    <cellStyle name="Note 2 2" xfId="590"/>
    <cellStyle name="Note 2 3" xfId="591"/>
    <cellStyle name="Note 2 4" xfId="592"/>
    <cellStyle name="Note 2 5" xfId="593"/>
    <cellStyle name="Note 2 5 2" xfId="594"/>
    <cellStyle name="Note 2 5 2 2" xfId="960"/>
    <cellStyle name="Note 2 5 3" xfId="897"/>
    <cellStyle name="Note 2 5 3 2" xfId="975"/>
    <cellStyle name="Note 2 5 4" xfId="959"/>
    <cellStyle name="Note 20" xfId="595"/>
    <cellStyle name="Note 20 2" xfId="596"/>
    <cellStyle name="Note 20 3" xfId="597"/>
    <cellStyle name="Note 20 4" xfId="598"/>
    <cellStyle name="Note 21" xfId="599"/>
    <cellStyle name="Note 21 2" xfId="600"/>
    <cellStyle name="Note 21 3" xfId="601"/>
    <cellStyle name="Note 21 4" xfId="602"/>
    <cellStyle name="Note 22" xfId="603"/>
    <cellStyle name="Note 22 2" xfId="604"/>
    <cellStyle name="Note 22 3" xfId="605"/>
    <cellStyle name="Note 22 4" xfId="606"/>
    <cellStyle name="Note 23" xfId="607"/>
    <cellStyle name="Note 23 2" xfId="608"/>
    <cellStyle name="Note 23 3" xfId="609"/>
    <cellStyle name="Note 23 4" xfId="610"/>
    <cellStyle name="Note 24" xfId="611"/>
    <cellStyle name="Note 24 2" xfId="612"/>
    <cellStyle name="Note 24 3" xfId="613"/>
    <cellStyle name="Note 24 4" xfId="614"/>
    <cellStyle name="Note 25" xfId="615"/>
    <cellStyle name="Note 25 2" xfId="616"/>
    <cellStyle name="Note 25 3" xfId="617"/>
    <cellStyle name="Note 25 4" xfId="618"/>
    <cellStyle name="Note 26" xfId="619"/>
    <cellStyle name="Note 26 2" xfId="620"/>
    <cellStyle name="Note 26 3" xfId="621"/>
    <cellStyle name="Note 26 4" xfId="622"/>
    <cellStyle name="Note 27" xfId="623"/>
    <cellStyle name="Note 27 2" xfId="624"/>
    <cellStyle name="Note 27 3" xfId="625"/>
    <cellStyle name="Note 27 4" xfId="626"/>
    <cellStyle name="Note 28 2" xfId="627"/>
    <cellStyle name="Note 28 3" xfId="628"/>
    <cellStyle name="Note 28 4" xfId="629"/>
    <cellStyle name="Note 29 2" xfId="630"/>
    <cellStyle name="Note 29 3" xfId="631"/>
    <cellStyle name="Note 29 4" xfId="632"/>
    <cellStyle name="Note 3" xfId="633"/>
    <cellStyle name="Note 3 2" xfId="634"/>
    <cellStyle name="Note 3 3" xfId="635"/>
    <cellStyle name="Note 3 4" xfId="636"/>
    <cellStyle name="Note 30 2" xfId="637"/>
    <cellStyle name="Note 30 3" xfId="638"/>
    <cellStyle name="Note 30 4" xfId="639"/>
    <cellStyle name="Note 31 2" xfId="640"/>
    <cellStyle name="Note 31 3" xfId="641"/>
    <cellStyle name="Note 31 4" xfId="642"/>
    <cellStyle name="Note 32 2" xfId="643"/>
    <cellStyle name="Note 32 3" xfId="644"/>
    <cellStyle name="Note 32 4" xfId="645"/>
    <cellStyle name="Note 33 2" xfId="646"/>
    <cellStyle name="Note 33 3" xfId="647"/>
    <cellStyle name="Note 33 4" xfId="648"/>
    <cellStyle name="Note 34 2" xfId="649"/>
    <cellStyle name="Note 34 3" xfId="650"/>
    <cellStyle name="Note 34 4" xfId="651"/>
    <cellStyle name="Note 35 2" xfId="652"/>
    <cellStyle name="Note 35 3" xfId="653"/>
    <cellStyle name="Note 35 4" xfId="654"/>
    <cellStyle name="Note 36 2" xfId="655"/>
    <cellStyle name="Note 36 3" xfId="656"/>
    <cellStyle name="Note 36 4" xfId="657"/>
    <cellStyle name="Note 37 2" xfId="658"/>
    <cellStyle name="Note 37 3" xfId="659"/>
    <cellStyle name="Note 37 4" xfId="660"/>
    <cellStyle name="Note 38 2" xfId="661"/>
    <cellStyle name="Note 38 3" xfId="662"/>
    <cellStyle name="Note 38 4" xfId="663"/>
    <cellStyle name="Note 39 2" xfId="664"/>
    <cellStyle name="Note 39 3" xfId="665"/>
    <cellStyle name="Note 39 4" xfId="666"/>
    <cellStyle name="Note 4" xfId="667"/>
    <cellStyle name="Note 4 2" xfId="668"/>
    <cellStyle name="Note 4 3" xfId="669"/>
    <cellStyle name="Note 4 4" xfId="670"/>
    <cellStyle name="Note 40 2" xfId="671"/>
    <cellStyle name="Note 40 3" xfId="672"/>
    <cellStyle name="Note 40 4" xfId="673"/>
    <cellStyle name="Note 41 2" xfId="674"/>
    <cellStyle name="Note 41 3" xfId="675"/>
    <cellStyle name="Note 41 4" xfId="676"/>
    <cellStyle name="Note 42 2" xfId="677"/>
    <cellStyle name="Note 42 3" xfId="678"/>
    <cellStyle name="Note 42 4" xfId="679"/>
    <cellStyle name="Note 43 2" xfId="680"/>
    <cellStyle name="Note 43 3" xfId="681"/>
    <cellStyle name="Note 43 4" xfId="682"/>
    <cellStyle name="Note 44 2" xfId="683"/>
    <cellStyle name="Note 44 3" xfId="684"/>
    <cellStyle name="Note 44 4" xfId="685"/>
    <cellStyle name="Note 45 2" xfId="686"/>
    <cellStyle name="Note 45 3" xfId="687"/>
    <cellStyle name="Note 45 4" xfId="688"/>
    <cellStyle name="Note 46 2" xfId="689"/>
    <cellStyle name="Note 46 3" xfId="690"/>
    <cellStyle name="Note 46 4" xfId="691"/>
    <cellStyle name="Note 47 2" xfId="692"/>
    <cellStyle name="Note 47 3" xfId="693"/>
    <cellStyle name="Note 47 4" xfId="694"/>
    <cellStyle name="Note 48 2" xfId="695"/>
    <cellStyle name="Note 48 3" xfId="696"/>
    <cellStyle name="Note 48 4" xfId="697"/>
    <cellStyle name="Note 49 2" xfId="698"/>
    <cellStyle name="Note 49 3" xfId="699"/>
    <cellStyle name="Note 49 4" xfId="700"/>
    <cellStyle name="Note 5" xfId="701"/>
    <cellStyle name="Note 5 2" xfId="702"/>
    <cellStyle name="Note 5 3" xfId="703"/>
    <cellStyle name="Note 5 4" xfId="704"/>
    <cellStyle name="Note 50 2" xfId="705"/>
    <cellStyle name="Note 50 3" xfId="706"/>
    <cellStyle name="Note 50 4" xfId="707"/>
    <cellStyle name="Note 51 2" xfId="708"/>
    <cellStyle name="Note 51 3" xfId="709"/>
    <cellStyle name="Note 51 4" xfId="710"/>
    <cellStyle name="Note 52 2" xfId="711"/>
    <cellStyle name="Note 52 3" xfId="712"/>
    <cellStyle name="Note 52 4" xfId="713"/>
    <cellStyle name="Note 53 2" xfId="714"/>
    <cellStyle name="Note 53 3" xfId="715"/>
    <cellStyle name="Note 53 4" xfId="716"/>
    <cellStyle name="Note 54 2" xfId="717"/>
    <cellStyle name="Note 54 3" xfId="718"/>
    <cellStyle name="Note 54 4" xfId="719"/>
    <cellStyle name="Note 55 2" xfId="720"/>
    <cellStyle name="Note 55 3" xfId="721"/>
    <cellStyle name="Note 55 4" xfId="722"/>
    <cellStyle name="Note 56 2" xfId="723"/>
    <cellStyle name="Note 56 3" xfId="724"/>
    <cellStyle name="Note 56 4" xfId="725"/>
    <cellStyle name="Note 57 2" xfId="726"/>
    <cellStyle name="Note 57 3" xfId="727"/>
    <cellStyle name="Note 57 4" xfId="728"/>
    <cellStyle name="Note 58 2" xfId="729"/>
    <cellStyle name="Note 58 3" xfId="730"/>
    <cellStyle name="Note 58 4" xfId="731"/>
    <cellStyle name="Note 59 2" xfId="732"/>
    <cellStyle name="Note 59 3" xfId="733"/>
    <cellStyle name="Note 59 4" xfId="734"/>
    <cellStyle name="Note 6" xfId="735"/>
    <cellStyle name="Note 6 2" xfId="736"/>
    <cellStyle name="Note 6 3" xfId="737"/>
    <cellStyle name="Note 6 4" xfId="738"/>
    <cellStyle name="Note 60 2" xfId="739"/>
    <cellStyle name="Note 60 3" xfId="740"/>
    <cellStyle name="Note 60 4" xfId="741"/>
    <cellStyle name="Note 61 2" xfId="742"/>
    <cellStyle name="Note 61 3" xfId="743"/>
    <cellStyle name="Note 61 4" xfId="744"/>
    <cellStyle name="Note 62 2" xfId="745"/>
    <cellStyle name="Note 62 3" xfId="746"/>
    <cellStyle name="Note 62 4" xfId="747"/>
    <cellStyle name="Note 63 2" xfId="748"/>
    <cellStyle name="Note 63 3" xfId="749"/>
    <cellStyle name="Note 63 4" xfId="750"/>
    <cellStyle name="Note 64 2" xfId="751"/>
    <cellStyle name="Note 64 3" xfId="752"/>
    <cellStyle name="Note 64 4" xfId="753"/>
    <cellStyle name="Note 65 2" xfId="754"/>
    <cellStyle name="Note 65 3" xfId="755"/>
    <cellStyle name="Note 65 4" xfId="756"/>
    <cellStyle name="Note 66 2" xfId="757"/>
    <cellStyle name="Note 66 3" xfId="758"/>
    <cellStyle name="Note 66 4" xfId="759"/>
    <cellStyle name="Note 67 2" xfId="760"/>
    <cellStyle name="Note 67 3" xfId="761"/>
    <cellStyle name="Note 67 4" xfId="762"/>
    <cellStyle name="Note 68 2" xfId="763"/>
    <cellStyle name="Note 68 3" xfId="764"/>
    <cellStyle name="Note 68 4" xfId="765"/>
    <cellStyle name="Note 69 2" xfId="766"/>
    <cellStyle name="Note 69 3" xfId="767"/>
    <cellStyle name="Note 69 4" xfId="768"/>
    <cellStyle name="Note 7" xfId="769"/>
    <cellStyle name="Note 7 2" xfId="770"/>
    <cellStyle name="Note 7 3" xfId="771"/>
    <cellStyle name="Note 7 4" xfId="772"/>
    <cellStyle name="Note 70 2" xfId="773"/>
    <cellStyle name="Note 70 3" xfId="774"/>
    <cellStyle name="Note 70 4" xfId="775"/>
    <cellStyle name="Note 71 2" xfId="776"/>
    <cellStyle name="Note 71 3" xfId="777"/>
    <cellStyle name="Note 71 4" xfId="778"/>
    <cellStyle name="Note 72 2" xfId="779"/>
    <cellStyle name="Note 72 3" xfId="780"/>
    <cellStyle name="Note 72 4" xfId="781"/>
    <cellStyle name="Note 73 2" xfId="782"/>
    <cellStyle name="Note 73 3" xfId="783"/>
    <cellStyle name="Note 73 4" xfId="784"/>
    <cellStyle name="Note 74 2" xfId="785"/>
    <cellStyle name="Note 74 3" xfId="786"/>
    <cellStyle name="Note 74 4" xfId="787"/>
    <cellStyle name="Note 75 2" xfId="788"/>
    <cellStyle name="Note 75 3" xfId="789"/>
    <cellStyle name="Note 75 4" xfId="790"/>
    <cellStyle name="Note 76 2" xfId="791"/>
    <cellStyle name="Note 76 3" xfId="792"/>
    <cellStyle name="Note 76 4" xfId="793"/>
    <cellStyle name="Note 77 2" xfId="794"/>
    <cellStyle name="Note 77 3" xfId="795"/>
    <cellStyle name="Note 77 4" xfId="796"/>
    <cellStyle name="Note 78 2" xfId="797"/>
    <cellStyle name="Note 78 3" xfId="798"/>
    <cellStyle name="Note 78 4" xfId="799"/>
    <cellStyle name="Note 79 2" xfId="800"/>
    <cellStyle name="Note 79 3" xfId="801"/>
    <cellStyle name="Note 79 4" xfId="802"/>
    <cellStyle name="Note 8" xfId="803"/>
    <cellStyle name="Note 8 2" xfId="804"/>
    <cellStyle name="Note 8 3" xfId="805"/>
    <cellStyle name="Note 8 4" xfId="806"/>
    <cellStyle name="Note 80 2" xfId="807"/>
    <cellStyle name="Note 80 3" xfId="808"/>
    <cellStyle name="Note 80 4" xfId="809"/>
    <cellStyle name="Note 81 2" xfId="810"/>
    <cellStyle name="Note 81 3" xfId="811"/>
    <cellStyle name="Note 81 4" xfId="812"/>
    <cellStyle name="Note 82 2" xfId="813"/>
    <cellStyle name="Note 82 3" xfId="814"/>
    <cellStyle name="Note 82 4" xfId="815"/>
    <cellStyle name="Note 83 2" xfId="816"/>
    <cellStyle name="Note 83 3" xfId="817"/>
    <cellStyle name="Note 83 4" xfId="818"/>
    <cellStyle name="Note 84 2" xfId="819"/>
    <cellStyle name="Note 84 3" xfId="820"/>
    <cellStyle name="Note 84 4" xfId="821"/>
    <cellStyle name="Note 85 2" xfId="822"/>
    <cellStyle name="Note 85 3" xfId="823"/>
    <cellStyle name="Note 85 4" xfId="824"/>
    <cellStyle name="Note 86 2" xfId="825"/>
    <cellStyle name="Note 86 3" xfId="826"/>
    <cellStyle name="Note 86 4" xfId="827"/>
    <cellStyle name="Note 87 2" xfId="828"/>
    <cellStyle name="Note 87 3" xfId="829"/>
    <cellStyle name="Note 87 4" xfId="830"/>
    <cellStyle name="Note 88 2" xfId="831"/>
    <cellStyle name="Note 88 3" xfId="832"/>
    <cellStyle name="Note 88 4" xfId="833"/>
    <cellStyle name="Note 89 2" xfId="834"/>
    <cellStyle name="Note 89 3" xfId="835"/>
    <cellStyle name="Note 89 4" xfId="836"/>
    <cellStyle name="Note 9" xfId="837"/>
    <cellStyle name="Note 9 2" xfId="838"/>
    <cellStyle name="Note 9 3" xfId="839"/>
    <cellStyle name="Note 9 4" xfId="840"/>
    <cellStyle name="Note 90 2" xfId="841"/>
    <cellStyle name="Note 90 3" xfId="842"/>
    <cellStyle name="Note 90 4" xfId="843"/>
    <cellStyle name="Note 91 2" xfId="844"/>
    <cellStyle name="Note 91 3" xfId="845"/>
    <cellStyle name="Note 91 4" xfId="846"/>
    <cellStyle name="Note 92 2" xfId="847"/>
    <cellStyle name="Note 92 3" xfId="848"/>
    <cellStyle name="Note 92 4" xfId="849"/>
    <cellStyle name="Note 93 2" xfId="850"/>
    <cellStyle name="Note 93 3" xfId="851"/>
    <cellStyle name="Note 93 4" xfId="852"/>
    <cellStyle name="Note 94 2" xfId="853"/>
    <cellStyle name="Note 94 3" xfId="854"/>
    <cellStyle name="Note 94 4" xfId="855"/>
    <cellStyle name="Note 95 2" xfId="856"/>
    <cellStyle name="Note 95 3" xfId="857"/>
    <cellStyle name="Note 95 4" xfId="858"/>
    <cellStyle name="Note 96 2" xfId="859"/>
    <cellStyle name="Note 96 3" xfId="860"/>
    <cellStyle name="Note 96 4" xfId="861"/>
    <cellStyle name="Note 97 2" xfId="862"/>
    <cellStyle name="Note 97 3" xfId="863"/>
    <cellStyle name="Note 97 4" xfId="864"/>
    <cellStyle name="Note 98 2" xfId="865"/>
    <cellStyle name="Note 98 3" xfId="866"/>
    <cellStyle name="Note 98 4" xfId="867"/>
    <cellStyle name="Note 99 2" xfId="868"/>
    <cellStyle name="Note 99 3" xfId="869"/>
    <cellStyle name="Note 99 4" xfId="870"/>
    <cellStyle name="Output 2" xfId="926"/>
    <cellStyle name="Output Amounts" xfId="871"/>
    <cellStyle name="Output Column Headings" xfId="872"/>
    <cellStyle name="Output Line Items" xfId="873"/>
    <cellStyle name="Output Report Heading" xfId="874"/>
    <cellStyle name="Output Report Title" xfId="875"/>
    <cellStyle name="Percent 2" xfId="876"/>
    <cellStyle name="s" xfId="877"/>
    <cellStyle name="SAPBEXaggData" xfId="878"/>
    <cellStyle name="SAPBEXHLevel3" xfId="879"/>
    <cellStyle name="Title 2" xfId="927"/>
    <cellStyle name="Total 2" xfId="928"/>
    <cellStyle name="Virgül [0]_2000GÖSTFAIZ.xls Grafik 1" xfId="881"/>
    <cellStyle name="Virgül 2" xfId="932"/>
    <cellStyle name="Virgül 2 2" xfId="976"/>
    <cellStyle name="Warning Text 2" xfId="9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elgelerim\410040\Emel\30072004-K&#305;br&#305;s-Konsolide%20Tablolar-Merkez%20Bank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cilman\LOCALS~1\Temp\DOCUME~1\ACANBA~1\LOCALS~1\Temp\Ekler-9%20oc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zan"/>
      <sheetName val="veri tabanı"/>
      <sheetName val="ORTALAMALAR"/>
      <sheetName val="EK 1 REVİZE BÜTÇE"/>
      <sheetName val="EK 2 REVİZE GELİR GİDER"/>
      <sheetName val="Aktif Pasif"/>
      <sheetName val="150-Gelir Gider Format $"/>
      <sheetName val="USD BLNÇO"/>
      <sheetName val="DİSPONİBİLİTE"/>
      <sheetName val="MEVDUATLAR"/>
      <sheetName val="MEVDUATLAR (2)"/>
      <sheetName val="KREDİ VE AVANSLAR"/>
      <sheetName val="tl mev.munzam"/>
      <sheetName val="tl-yp mun.eki"/>
      <sheetName val="yp mev.munzam"/>
      <sheetName val="MEVKRD"/>
      <sheetName val="bilanço (2)"/>
      <sheetName val="KARZARAR"/>
      <sheetName val="30 06 gelir giderin toplama"/>
      <sheetName val="VAZIYET"/>
      <sheetName val="VAZIYET ($)"/>
      <sheetName val="K-Z_MIS"/>
      <sheetName val="FAİZ DIŞI GEL-GİD "/>
      <sheetName val="MEVDUAT"/>
      <sheetName val="MENKUL"/>
      <sheetName val="KREDİ"/>
      <sheetName val="GNK"/>
      <sheetName val="TAK. KRED."/>
      <sheetName val="MİR"/>
      <sheetName val="GNK (yeni)"/>
      <sheetName val="HEDEF-FİİLİ"/>
      <sheetName val="Rasyo (2)"/>
      <sheetName val="Yeni Rasyo"/>
      <sheetName val="bilanço"/>
      <sheetName val="bilanço_dikey"/>
      <sheetName val="kar_zarar (mis-li)"/>
      <sheetName val="kar_zarar_dikey"/>
      <sheetName val="Analiz"/>
      <sheetName val="veri"/>
      <sheetName val="veri (2)"/>
      <sheetName val="Bilanço( günlük)"/>
      <sheetName val="Kar-Zarar(günlük)"/>
      <sheetName val="Konsolide_Bilanco_1"/>
      <sheetName val="Konsolide_Kar_Zarar_2"/>
      <sheetName val="Kons._Faiz_Dısı_GelirGider_3"/>
      <sheetName val="Kons._Kredi_GNK_4"/>
      <sheetName val="Kons._Kredi_GNK_4 (2)"/>
      <sheetName val="TOA_Kons_5"/>
      <sheetName val="Oranlar_6"/>
      <sheetName val="AYLIK_aktpas_7"/>
      <sheetName val="AYLIK_GRAFİK_8"/>
      <sheetName val="KÜMÜLATİF_aktpas_9(KOM)"/>
      <sheetName val="KÜMÜLE_GRAFİK_10"/>
      <sheetName val="KÜMÜLATİF_aktpas_9 (2)"/>
      <sheetName val="KÜMÜLE_GRAFİK_10 (2)"/>
      <sheetName val="Arif"/>
      <sheetName val="aktif buy_13"/>
      <sheetName val="k-z_14"/>
      <sheetName val="vdsiz tl mevduat_15"/>
      <sheetName val="vdli tl mevduat_16"/>
      <sheetName val="vdsiz yp mevduat_17"/>
      <sheetName val="vdli yp mevduat_18"/>
      <sheetName val="Tarımsal Krediler_19"/>
      <sheetName val="ticari krediler_20"/>
      <sheetName val="Bireysel_21"/>
      <sheetName val="TOA_22"/>
      <sheetName val="USD BLNÇO (2)"/>
    </sheetNames>
    <sheetDataSet>
      <sheetData sheetId="0"/>
      <sheetData sheetId="1" refreshError="1">
        <row r="91">
          <cell r="X9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100"/>
      <sheetName val="FR100"/>
      <sheetName val="HS100"/>
      <sheetName val="IS100"/>
      <sheetName val="KA100"/>
      <sheetName val="KR100"/>
      <sheetName val="KR101"/>
      <sheetName val="KR102"/>
      <sheetName val="KR200"/>
      <sheetName val="KZ100 "/>
      <sheetName val="LR100"/>
      <sheetName val="MB100"/>
      <sheetName val="MD100"/>
      <sheetName val="MD101"/>
      <sheetName val="MS100"/>
      <sheetName val="MS101"/>
      <sheetName val="UL100"/>
      <sheetName val="UL101"/>
    </sheetNames>
    <sheetDataSet>
      <sheetData sheetId="0"/>
      <sheetData sheetId="1" refreshError="1">
        <row r="17">
          <cell r="B17" t="str">
            <v>FAİZE DUYARLI  AKTİFLER</v>
          </cell>
        </row>
        <row r="18">
          <cell r="B18" t="str">
            <v xml:space="preserve">  1- Menkul Değerler Cüzdanı(2+3)</v>
          </cell>
        </row>
        <row r="19">
          <cell r="B19" t="str">
            <v xml:space="preserve">  2- a) Sabit Faizli</v>
          </cell>
        </row>
        <row r="20">
          <cell r="B20" t="str">
            <v xml:space="preserve">  3- b) Değişken Faizli </v>
          </cell>
        </row>
        <row r="21">
          <cell r="B21" t="str">
            <v xml:space="preserve">  4- Bankalararası Para Piy.İşl.Alacaklar</v>
          </cell>
        </row>
        <row r="22">
          <cell r="B22" t="str">
            <v xml:space="preserve">  5- Bankalardan Alacaklar (6+7)</v>
          </cell>
        </row>
        <row r="23">
          <cell r="B23" t="str">
            <v xml:space="preserve">  6- a) Sabit Faizli</v>
          </cell>
        </row>
        <row r="24">
          <cell r="B24" t="str">
            <v xml:space="preserve">  7- b) Değişken Faizli </v>
          </cell>
        </row>
        <row r="25">
          <cell r="B25" t="str">
            <v xml:space="preserve">  8- Krediler (9+10)</v>
          </cell>
        </row>
        <row r="26">
          <cell r="B26" t="str">
            <v xml:space="preserve">  9- a) Sabit Faizli</v>
          </cell>
        </row>
        <row r="27">
          <cell r="B27" t="str">
            <v xml:space="preserve"> 10- b) Değişken Faizli </v>
          </cell>
        </row>
        <row r="28">
          <cell r="B28" t="str">
            <v xml:space="preserve"> 11- Finansal Kiralama Alacakları</v>
          </cell>
        </row>
        <row r="29">
          <cell r="B29" t="str">
            <v xml:space="preserve"> 12- Ters Repo Alacakları</v>
          </cell>
        </row>
        <row r="30">
          <cell r="B30" t="str">
            <v xml:space="preserve"> 13-Diğer Alacaklar (14+15)</v>
          </cell>
        </row>
        <row r="31">
          <cell r="B31" t="str">
            <v xml:space="preserve"> 14- a)Sabit Faizli</v>
          </cell>
        </row>
        <row r="32">
          <cell r="B32" t="str">
            <v xml:space="preserve"> 15- b)Değişken Faizli</v>
          </cell>
        </row>
        <row r="33">
          <cell r="B33" t="str">
            <v xml:space="preserve"> 16- T O P L A M (1+4+5+8+11+12+13)</v>
          </cell>
        </row>
        <row r="35">
          <cell r="B35" t="str">
            <v>FAİZE DUYARLI PASİFLER</v>
          </cell>
        </row>
        <row r="36">
          <cell r="B36" t="str">
            <v xml:space="preserve"> 17- Mevduatlar(18+19)</v>
          </cell>
        </row>
        <row r="37">
          <cell r="B37" t="str">
            <v xml:space="preserve"> 18- a) Sabit Faizli</v>
          </cell>
        </row>
        <row r="38">
          <cell r="B38" t="str">
            <v xml:space="preserve"> 19- b) Değişken Faizli </v>
          </cell>
        </row>
        <row r="39">
          <cell r="B39" t="str">
            <v xml:space="preserve"> 20- Merkez Bankasına Borçlar</v>
          </cell>
        </row>
        <row r="40">
          <cell r="B40" t="str">
            <v xml:space="preserve"> 21- Bankalararası Para Piy. İşl. Borçlar</v>
          </cell>
        </row>
        <row r="41">
          <cell r="B41" t="str">
            <v xml:space="preserve"> 22- Bankalara Borçlar(23+24)</v>
          </cell>
        </row>
        <row r="42">
          <cell r="B42" t="str">
            <v xml:space="preserve"> 23- a) Sabit Faizli</v>
          </cell>
        </row>
        <row r="43">
          <cell r="B43" t="str">
            <v xml:space="preserve"> 24- b) Değişken Faizli</v>
          </cell>
        </row>
        <row r="44">
          <cell r="B44" t="str">
            <v xml:space="preserve"> 25- Repo İşlemlerinden Sağlanan Fonlar</v>
          </cell>
        </row>
        <row r="45">
          <cell r="B45" t="str">
            <v xml:space="preserve"> 26- Fonlar </v>
          </cell>
        </row>
        <row r="46">
          <cell r="B46" t="str">
            <v xml:space="preserve"> 27- Çıkarılmış Menkul Kıymetler(28+29)</v>
          </cell>
        </row>
        <row r="47">
          <cell r="B47" t="str">
            <v xml:space="preserve"> 28- a) Sabit Faizli</v>
          </cell>
        </row>
        <row r="48">
          <cell r="B48" t="str">
            <v xml:space="preserve"> 29- b) Değişken Faizli </v>
          </cell>
        </row>
        <row r="49">
          <cell r="B49" t="str">
            <v xml:space="preserve"> 30- Finansal Kiralama Borçları</v>
          </cell>
        </row>
        <row r="50">
          <cell r="B50" t="str">
            <v xml:space="preserve"> 31- Diğer Borçlar(32+33)</v>
          </cell>
        </row>
        <row r="51">
          <cell r="B51" t="str">
            <v xml:space="preserve"> 32- a) Sabit Faizli</v>
          </cell>
        </row>
        <row r="52">
          <cell r="B52" t="str">
            <v xml:space="preserve"> 33- b) Değişken Faizli </v>
          </cell>
        </row>
        <row r="53">
          <cell r="B53" t="str">
            <v xml:space="preserve"> 34- TOPLAM(17+20+21+22+25+26+27+30+31)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N78"/>
  <sheetViews>
    <sheetView showGridLines="0" tabSelected="1" topLeftCell="A22" zoomScale="75" zoomScaleNormal="75" workbookViewId="0">
      <selection activeCell="S51" sqref="S51"/>
    </sheetView>
  </sheetViews>
  <sheetFormatPr defaultRowHeight="12.75"/>
  <cols>
    <col min="1" max="1" width="3.7109375" style="3" customWidth="1"/>
    <col min="2" max="2" width="5.7109375" style="3" customWidth="1"/>
    <col min="3" max="3" width="6.85546875" style="3" customWidth="1"/>
    <col min="4" max="4" width="9.140625" style="3"/>
    <col min="5" max="5" width="12.28515625" style="3" customWidth="1"/>
    <col min="6" max="6" width="33.140625" style="3" customWidth="1"/>
    <col min="7" max="7" width="7.7109375" style="3" customWidth="1"/>
    <col min="8" max="8" width="14.28515625" style="3" customWidth="1"/>
    <col min="9" max="9" width="15.85546875" style="3" customWidth="1"/>
    <col min="10" max="10" width="16.42578125" style="3" customWidth="1"/>
    <col min="11" max="11" width="17.28515625" style="3" customWidth="1"/>
    <col min="12" max="12" width="14.42578125" style="3" customWidth="1"/>
    <col min="13" max="13" width="15" style="3" customWidth="1"/>
    <col min="14" max="14" width="1.85546875" style="115" customWidth="1"/>
    <col min="15" max="15" width="2" style="3" customWidth="1"/>
    <col min="16" max="16" width="2.7109375" style="3" customWidth="1"/>
    <col min="17" max="17" width="9.140625" style="3"/>
    <col min="18" max="18" width="10.28515625" style="3" bestFit="1" customWidth="1"/>
    <col min="19" max="16384" width="9.140625" style="3"/>
  </cols>
  <sheetData>
    <row r="1" spans="1:14" ht="16.5" thickBo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N1" s="4"/>
    </row>
    <row r="2" spans="1:14" ht="16.5" thickTop="1">
      <c r="A2" s="5"/>
      <c r="B2" s="6"/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9"/>
    </row>
    <row r="3" spans="1:14" ht="7.5" customHeight="1">
      <c r="A3" s="5"/>
      <c r="B3" s="10"/>
      <c r="C3" s="11"/>
      <c r="D3" s="11"/>
      <c r="E3" s="11"/>
      <c r="F3" s="11"/>
      <c r="G3" s="12"/>
      <c r="H3" s="11"/>
      <c r="I3" s="11"/>
      <c r="J3" s="5"/>
      <c r="K3" s="5"/>
      <c r="L3" s="5"/>
      <c r="M3" s="5"/>
      <c r="N3" s="13"/>
    </row>
    <row r="4" spans="1:14" ht="18.75" customHeight="1">
      <c r="A4" s="5"/>
      <c r="B4" s="14" t="s">
        <v>229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</row>
    <row r="5" spans="1:14" ht="18" customHeight="1">
      <c r="A5" s="5"/>
      <c r="B5" s="14" t="s">
        <v>226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ht="9" customHeight="1">
      <c r="A6" s="5"/>
      <c r="B6" s="10"/>
      <c r="C6" s="11"/>
      <c r="D6" s="17"/>
      <c r="E6" s="11"/>
      <c r="F6" s="18"/>
      <c r="G6" s="19"/>
      <c r="H6" s="18"/>
      <c r="I6" s="11"/>
      <c r="J6" s="5"/>
      <c r="K6" s="5"/>
      <c r="L6" s="5"/>
      <c r="M6" s="5"/>
      <c r="N6" s="13"/>
    </row>
    <row r="7" spans="1:14" ht="15.75" customHeight="1">
      <c r="A7" s="5"/>
      <c r="B7" s="10"/>
      <c r="C7" s="11"/>
      <c r="D7" s="11"/>
      <c r="E7" s="11"/>
      <c r="F7" s="11"/>
      <c r="G7" s="12"/>
      <c r="H7" s="20" t="s">
        <v>0</v>
      </c>
      <c r="I7" s="20"/>
      <c r="J7" s="20"/>
      <c r="K7" s="21"/>
      <c r="L7" s="22" t="s">
        <v>1</v>
      </c>
      <c r="M7" s="1"/>
      <c r="N7" s="13"/>
    </row>
    <row r="8" spans="1:14" ht="24" customHeight="1" thickBot="1">
      <c r="A8" s="5"/>
      <c r="B8" s="10"/>
      <c r="C8" s="23" t="s">
        <v>2</v>
      </c>
      <c r="D8" s="24"/>
      <c r="E8" s="11"/>
      <c r="F8" s="11"/>
      <c r="G8" s="12"/>
      <c r="H8" s="25" t="s">
        <v>231</v>
      </c>
      <c r="I8" s="25"/>
      <c r="J8" s="25"/>
      <c r="K8" s="25" t="s">
        <v>230</v>
      </c>
      <c r="L8" s="25"/>
      <c r="M8" s="25"/>
      <c r="N8" s="13"/>
    </row>
    <row r="9" spans="1:14" ht="17.25" thickTop="1" thickBot="1">
      <c r="A9" s="5"/>
      <c r="B9" s="26"/>
      <c r="C9" s="27"/>
      <c r="D9" s="27"/>
      <c r="E9" s="27"/>
      <c r="F9" s="27"/>
      <c r="G9" s="28" t="s">
        <v>163</v>
      </c>
      <c r="H9" s="29" t="s">
        <v>154</v>
      </c>
      <c r="I9" s="30" t="s">
        <v>155</v>
      </c>
      <c r="J9" s="31" t="s">
        <v>98</v>
      </c>
      <c r="K9" s="32" t="s">
        <v>154</v>
      </c>
      <c r="L9" s="30" t="s">
        <v>155</v>
      </c>
      <c r="M9" s="31" t="s">
        <v>98</v>
      </c>
      <c r="N9" s="13"/>
    </row>
    <row r="10" spans="1:14" ht="16.5" thickBot="1">
      <c r="A10" s="5"/>
      <c r="B10" s="33" t="s">
        <v>3</v>
      </c>
      <c r="C10" s="5" t="s">
        <v>4</v>
      </c>
      <c r="D10" s="5"/>
      <c r="E10" s="5"/>
      <c r="F10" s="5"/>
      <c r="G10" s="34"/>
      <c r="H10" s="133">
        <f>+H11</f>
        <v>40576941</v>
      </c>
      <c r="I10" s="134">
        <f>+I12</f>
        <v>81661701</v>
      </c>
      <c r="J10" s="135">
        <f>+I10+H10</f>
        <v>122238642</v>
      </c>
      <c r="K10" s="133">
        <f>+K11</f>
        <v>20985245</v>
      </c>
      <c r="L10" s="134">
        <f>+L12</f>
        <v>24971194</v>
      </c>
      <c r="M10" s="135">
        <f>+K10+L10</f>
        <v>45956439</v>
      </c>
      <c r="N10" s="13"/>
    </row>
    <row r="11" spans="1:14" ht="15.75">
      <c r="A11" s="5"/>
      <c r="B11" s="33"/>
      <c r="C11" s="22" t="s">
        <v>5</v>
      </c>
      <c r="D11" s="5" t="s">
        <v>6</v>
      </c>
      <c r="E11" s="5"/>
      <c r="F11" s="37"/>
      <c r="G11" s="38"/>
      <c r="H11" s="39">
        <v>40576941</v>
      </c>
      <c r="I11" s="40"/>
      <c r="J11" s="136">
        <f>+H11+I11</f>
        <v>40576941</v>
      </c>
      <c r="K11" s="39">
        <v>20985245</v>
      </c>
      <c r="L11" s="40"/>
      <c r="M11" s="138">
        <f>+K11+L11</f>
        <v>20985245</v>
      </c>
      <c r="N11" s="13"/>
    </row>
    <row r="12" spans="1:14" ht="15.75">
      <c r="A12" s="5"/>
      <c r="B12" s="33"/>
      <c r="C12" s="22" t="s">
        <v>7</v>
      </c>
      <c r="D12" s="5" t="s">
        <v>8</v>
      </c>
      <c r="E12" s="5"/>
      <c r="F12" s="5"/>
      <c r="G12" s="38"/>
      <c r="H12" s="41"/>
      <c r="I12" s="40">
        <v>81661701</v>
      </c>
      <c r="J12" s="137">
        <f>+H12+I12</f>
        <v>81661701</v>
      </c>
      <c r="K12" s="39"/>
      <c r="L12" s="40">
        <v>24971194</v>
      </c>
      <c r="M12" s="139">
        <f>+K12+L12</f>
        <v>24971194</v>
      </c>
      <c r="N12" s="13"/>
    </row>
    <row r="13" spans="1:14" ht="15.75">
      <c r="A13" s="5"/>
      <c r="B13" s="33"/>
      <c r="C13" s="22" t="s">
        <v>9</v>
      </c>
      <c r="D13" s="5" t="s">
        <v>10</v>
      </c>
      <c r="E13" s="5"/>
      <c r="F13" s="5"/>
      <c r="G13" s="38"/>
      <c r="H13" s="43"/>
      <c r="I13" s="44"/>
      <c r="J13" s="45"/>
      <c r="K13" s="43"/>
      <c r="L13" s="44"/>
      <c r="M13" s="42"/>
      <c r="N13" s="13"/>
    </row>
    <row r="14" spans="1:14" ht="16.5" thickBot="1">
      <c r="A14" s="5"/>
      <c r="B14" s="33" t="s">
        <v>11</v>
      </c>
      <c r="C14" s="46" t="s">
        <v>12</v>
      </c>
      <c r="D14" s="5"/>
      <c r="E14" s="5"/>
      <c r="F14" s="5"/>
      <c r="G14" s="34" t="s">
        <v>182</v>
      </c>
      <c r="H14" s="47">
        <v>207874479</v>
      </c>
      <c r="I14" s="35">
        <v>813924371</v>
      </c>
      <c r="J14" s="135">
        <f>+H14+I14</f>
        <v>1021798850</v>
      </c>
      <c r="K14" s="140">
        <f>+K15+K16</f>
        <v>61899241</v>
      </c>
      <c r="L14" s="134">
        <f>+L15+L16</f>
        <v>620791117</v>
      </c>
      <c r="M14" s="135">
        <f>+K14+L14</f>
        <v>682690358</v>
      </c>
      <c r="N14" s="13"/>
    </row>
    <row r="15" spans="1:14" ht="15.75">
      <c r="A15" s="5"/>
      <c r="B15" s="33"/>
      <c r="C15" s="22" t="s">
        <v>5</v>
      </c>
      <c r="D15" s="46" t="s">
        <v>190</v>
      </c>
      <c r="E15" s="5"/>
      <c r="F15" s="5"/>
      <c r="G15" s="38"/>
      <c r="H15" s="48">
        <v>122368846</v>
      </c>
      <c r="I15" s="49">
        <v>647823232</v>
      </c>
      <c r="J15" s="143">
        <f>+H15+I15</f>
        <v>770192078</v>
      </c>
      <c r="K15" s="43">
        <v>47579744</v>
      </c>
      <c r="L15" s="44">
        <v>566772065</v>
      </c>
      <c r="M15" s="143">
        <f>+K15+L15</f>
        <v>614351809</v>
      </c>
      <c r="N15" s="13"/>
    </row>
    <row r="16" spans="1:14" ht="15.75">
      <c r="A16" s="5"/>
      <c r="B16" s="33"/>
      <c r="C16" s="22" t="s">
        <v>7</v>
      </c>
      <c r="D16" s="5" t="s">
        <v>13</v>
      </c>
      <c r="E16" s="5"/>
      <c r="F16" s="5"/>
      <c r="G16" s="38"/>
      <c r="H16" s="141">
        <f>+H17+H18</f>
        <v>85505633</v>
      </c>
      <c r="I16" s="142">
        <f>+I17+I18</f>
        <v>166101139</v>
      </c>
      <c r="J16" s="144">
        <f>+I16+H16</f>
        <v>251606772</v>
      </c>
      <c r="K16" s="141">
        <f>+K17+K18</f>
        <v>14319497</v>
      </c>
      <c r="L16" s="142">
        <f>+L17+L18</f>
        <v>54019052</v>
      </c>
      <c r="M16" s="144">
        <f>+K16+L16</f>
        <v>68338549</v>
      </c>
      <c r="N16" s="13"/>
    </row>
    <row r="17" spans="1:14" ht="15.75">
      <c r="A17" s="5"/>
      <c r="B17" s="33"/>
      <c r="C17" s="46"/>
      <c r="D17" s="5" t="s">
        <v>14</v>
      </c>
      <c r="E17" s="5"/>
      <c r="F17" s="5"/>
      <c r="G17" s="51"/>
      <c r="H17" s="52">
        <v>10406270</v>
      </c>
      <c r="I17" s="53">
        <v>8927270</v>
      </c>
      <c r="J17" s="145">
        <f>+I17+H17</f>
        <v>19333540</v>
      </c>
      <c r="K17" s="54">
        <v>213974</v>
      </c>
      <c r="L17" s="53">
        <v>9330903</v>
      </c>
      <c r="M17" s="145">
        <f>+K17+L17</f>
        <v>9544877</v>
      </c>
      <c r="N17" s="13"/>
    </row>
    <row r="18" spans="1:14" ht="15.75">
      <c r="A18" s="5"/>
      <c r="B18" s="33"/>
      <c r="C18" s="46"/>
      <c r="D18" s="5" t="s">
        <v>191</v>
      </c>
      <c r="E18" s="5"/>
      <c r="F18" s="5"/>
      <c r="G18" s="51"/>
      <c r="H18" s="52">
        <v>75099363</v>
      </c>
      <c r="I18" s="53">
        <v>157173869</v>
      </c>
      <c r="J18" s="146">
        <f>+I18+H18</f>
        <v>232273232</v>
      </c>
      <c r="K18" s="52">
        <v>14105523</v>
      </c>
      <c r="L18" s="53">
        <v>44688149</v>
      </c>
      <c r="M18" s="146">
        <f>+K18+L18</f>
        <v>58793672</v>
      </c>
      <c r="N18" s="13"/>
    </row>
    <row r="19" spans="1:14" ht="15.75">
      <c r="A19" s="5"/>
      <c r="B19" s="33"/>
      <c r="C19" s="46"/>
      <c r="D19" s="5" t="s">
        <v>216</v>
      </c>
      <c r="E19" s="5"/>
      <c r="F19" s="5"/>
      <c r="G19" s="56"/>
      <c r="H19" s="57"/>
      <c r="I19" s="58"/>
      <c r="J19" s="55"/>
      <c r="K19" s="57"/>
      <c r="L19" s="58"/>
      <c r="M19" s="55"/>
      <c r="N19" s="13"/>
    </row>
    <row r="20" spans="1:14" ht="16.5" thickBot="1">
      <c r="A20" s="5"/>
      <c r="B20" s="33" t="s">
        <v>15</v>
      </c>
      <c r="C20" s="46" t="s">
        <v>192</v>
      </c>
      <c r="D20" s="5"/>
      <c r="E20" s="5"/>
      <c r="F20" s="5"/>
      <c r="G20" s="34" t="s">
        <v>184</v>
      </c>
      <c r="H20" s="147">
        <f>+H24</f>
        <v>69322964</v>
      </c>
      <c r="I20" s="134">
        <f>+I21+I24</f>
        <v>1434826472</v>
      </c>
      <c r="J20" s="135">
        <f>+I20+H20</f>
        <v>1504149436</v>
      </c>
      <c r="K20" s="147">
        <f>+K24</f>
        <v>129963150</v>
      </c>
      <c r="L20" s="134">
        <f>+L24</f>
        <v>584208365</v>
      </c>
      <c r="M20" s="135">
        <f>+L20+K20</f>
        <v>714171515</v>
      </c>
      <c r="N20" s="13"/>
    </row>
    <row r="21" spans="1:14" ht="15.75">
      <c r="A21" s="5"/>
      <c r="B21" s="33"/>
      <c r="C21" s="22" t="s">
        <v>5</v>
      </c>
      <c r="D21" s="5" t="s">
        <v>18</v>
      </c>
      <c r="E21" s="5"/>
      <c r="F21" s="5"/>
      <c r="G21" s="38"/>
      <c r="H21" s="60"/>
      <c r="I21" s="40">
        <v>88134585</v>
      </c>
      <c r="J21" s="136">
        <f>+I21+H21</f>
        <v>88134585</v>
      </c>
      <c r="K21" s="61"/>
      <c r="L21" s="44"/>
      <c r="M21" s="50"/>
      <c r="N21" s="13"/>
    </row>
    <row r="22" spans="1:14" ht="15.75">
      <c r="A22" s="5"/>
      <c r="B22" s="33"/>
      <c r="C22" s="22" t="s">
        <v>7</v>
      </c>
      <c r="D22" s="5" t="s">
        <v>19</v>
      </c>
      <c r="E22" s="5"/>
      <c r="F22" s="5"/>
      <c r="G22" s="38"/>
      <c r="H22" s="62"/>
      <c r="I22" s="63"/>
      <c r="J22" s="50"/>
      <c r="K22" s="62"/>
      <c r="L22" s="63"/>
      <c r="M22" s="50"/>
      <c r="N22" s="13"/>
    </row>
    <row r="23" spans="1:14" ht="15.75">
      <c r="A23" s="5"/>
      <c r="B23" s="33"/>
      <c r="C23" s="22" t="s">
        <v>9</v>
      </c>
      <c r="D23" s="5" t="s">
        <v>20</v>
      </c>
      <c r="E23" s="5"/>
      <c r="F23" s="5"/>
      <c r="G23" s="38"/>
      <c r="H23" s="62"/>
      <c r="I23" s="63"/>
      <c r="J23" s="50"/>
      <c r="K23" s="62"/>
      <c r="L23" s="63"/>
      <c r="M23" s="50"/>
      <c r="N23" s="13"/>
    </row>
    <row r="24" spans="1:14" ht="15.75">
      <c r="A24" s="5"/>
      <c r="B24" s="33"/>
      <c r="C24" s="22" t="s">
        <v>21</v>
      </c>
      <c r="D24" s="64" t="s">
        <v>22</v>
      </c>
      <c r="E24" s="5"/>
      <c r="F24" s="5"/>
      <c r="G24" s="38"/>
      <c r="H24" s="65">
        <v>69322964</v>
      </c>
      <c r="I24" s="66">
        <v>1346691887</v>
      </c>
      <c r="J24" s="136">
        <f>+I24+H24</f>
        <v>1416014851</v>
      </c>
      <c r="K24" s="65">
        <v>129963150</v>
      </c>
      <c r="L24" s="67">
        <v>584208365</v>
      </c>
      <c r="M24" s="136">
        <f>+L24+K24</f>
        <v>714171515</v>
      </c>
      <c r="N24" s="13"/>
    </row>
    <row r="25" spans="1:14" ht="16.5" thickBot="1">
      <c r="A25" s="5"/>
      <c r="B25" s="33" t="s">
        <v>16</v>
      </c>
      <c r="C25" s="64" t="s">
        <v>193</v>
      </c>
      <c r="D25" s="5"/>
      <c r="E25" s="5"/>
      <c r="F25" s="37"/>
      <c r="G25" s="34" t="s">
        <v>186</v>
      </c>
      <c r="H25" s="147">
        <f>+H26+H27</f>
        <v>1032724726</v>
      </c>
      <c r="I25" s="134">
        <f>+I26+I27</f>
        <v>3044504320</v>
      </c>
      <c r="J25" s="135">
        <f>+I25+H25</f>
        <v>4077229046</v>
      </c>
      <c r="K25" s="147">
        <f>+K26+K27</f>
        <v>735091192</v>
      </c>
      <c r="L25" s="134">
        <f>+L26+L27</f>
        <v>2128412638</v>
      </c>
      <c r="M25" s="135">
        <f>+L25+K25</f>
        <v>2863503830</v>
      </c>
      <c r="N25" s="13"/>
    </row>
    <row r="26" spans="1:14" ht="15.75">
      <c r="A26" s="5"/>
      <c r="B26" s="33"/>
      <c r="C26" s="22" t="s">
        <v>5</v>
      </c>
      <c r="D26" s="5" t="s">
        <v>24</v>
      </c>
      <c r="E26" s="5"/>
      <c r="F26" s="5"/>
      <c r="G26" s="38"/>
      <c r="H26" s="65">
        <v>344849630</v>
      </c>
      <c r="I26" s="68">
        <v>711541750</v>
      </c>
      <c r="J26" s="136">
        <f>+I26+H26</f>
        <v>1056391380</v>
      </c>
      <c r="K26" s="65">
        <v>310505638</v>
      </c>
      <c r="L26" s="68">
        <v>509955371</v>
      </c>
      <c r="M26" s="136">
        <f>+L26+K26</f>
        <v>820461009</v>
      </c>
      <c r="N26" s="13"/>
    </row>
    <row r="27" spans="1:14" ht="15.75">
      <c r="A27" s="5"/>
      <c r="B27" s="33"/>
      <c r="C27" s="22" t="s">
        <v>7</v>
      </c>
      <c r="D27" s="5" t="s">
        <v>25</v>
      </c>
      <c r="E27" s="5"/>
      <c r="F27" s="5"/>
      <c r="G27" s="38"/>
      <c r="H27" s="65">
        <v>687875096</v>
      </c>
      <c r="I27" s="40">
        <v>2332962570</v>
      </c>
      <c r="J27" s="137">
        <f>+I27+H27</f>
        <v>3020837666</v>
      </c>
      <c r="K27" s="65">
        <v>424585554</v>
      </c>
      <c r="L27" s="40">
        <v>1618457267</v>
      </c>
      <c r="M27" s="137">
        <f>+L27+K27</f>
        <v>2043042821</v>
      </c>
      <c r="N27" s="13"/>
    </row>
    <row r="28" spans="1:14" ht="16.5" thickBot="1">
      <c r="A28" s="5"/>
      <c r="B28" s="33" t="s">
        <v>17</v>
      </c>
      <c r="C28" s="64" t="s">
        <v>195</v>
      </c>
      <c r="D28" s="5"/>
      <c r="E28" s="5"/>
      <c r="F28" s="5"/>
      <c r="G28" s="34" t="s">
        <v>188</v>
      </c>
      <c r="H28" s="147">
        <f>+H29+H32+H35</f>
        <v>108192507</v>
      </c>
      <c r="I28" s="35"/>
      <c r="J28" s="135">
        <f t="shared" ref="J28:J37" si="0">+H28+I28</f>
        <v>108192507</v>
      </c>
      <c r="K28" s="147">
        <f>+K29+K32+K35</f>
        <v>51878833</v>
      </c>
      <c r="L28" s="35"/>
      <c r="M28" s="135">
        <f>+L28+K28</f>
        <v>51878833</v>
      </c>
      <c r="N28" s="13"/>
    </row>
    <row r="29" spans="1:14" ht="15.75">
      <c r="A29" s="5"/>
      <c r="B29" s="33"/>
      <c r="C29" s="22" t="s">
        <v>5</v>
      </c>
      <c r="D29" s="64" t="s">
        <v>156</v>
      </c>
      <c r="E29" s="5"/>
      <c r="F29" s="69"/>
      <c r="G29" s="70"/>
      <c r="H29" s="148">
        <f>+H30+H31</f>
        <v>6624700</v>
      </c>
      <c r="I29" s="63"/>
      <c r="J29" s="143">
        <f t="shared" si="0"/>
        <v>6624700</v>
      </c>
      <c r="K29" s="148">
        <f>+K30+K31</f>
        <v>3567230</v>
      </c>
      <c r="L29" s="63"/>
      <c r="M29" s="50">
        <v>3567230</v>
      </c>
      <c r="N29" s="13"/>
    </row>
    <row r="30" spans="1:14" ht="15.75">
      <c r="A30" s="5"/>
      <c r="B30" s="33"/>
      <c r="C30" s="22"/>
      <c r="D30" s="64" t="s">
        <v>27</v>
      </c>
      <c r="E30" s="5"/>
      <c r="F30" s="71"/>
      <c r="G30" s="72"/>
      <c r="H30" s="73">
        <v>7597126</v>
      </c>
      <c r="I30" s="74"/>
      <c r="J30" s="153">
        <f t="shared" si="0"/>
        <v>7597126</v>
      </c>
      <c r="K30" s="73">
        <v>3914583</v>
      </c>
      <c r="L30" s="74"/>
      <c r="M30" s="153">
        <f t="shared" ref="M30:M37" si="1">+K30+L30</f>
        <v>3914583</v>
      </c>
      <c r="N30" s="13"/>
    </row>
    <row r="31" spans="1:14" ht="15.75">
      <c r="A31" s="5"/>
      <c r="B31" s="33"/>
      <c r="C31" s="22"/>
      <c r="D31" s="64" t="s">
        <v>28</v>
      </c>
      <c r="E31" s="5"/>
      <c r="F31" s="71"/>
      <c r="G31" s="75"/>
      <c r="H31" s="76">
        <v>-972426</v>
      </c>
      <c r="I31" s="77"/>
      <c r="J31" s="154">
        <f t="shared" si="0"/>
        <v>-972426</v>
      </c>
      <c r="K31" s="76">
        <v>-347353</v>
      </c>
      <c r="L31" s="77"/>
      <c r="M31" s="154">
        <f t="shared" si="1"/>
        <v>-347353</v>
      </c>
      <c r="N31" s="13"/>
    </row>
    <row r="32" spans="1:14" ht="15.75">
      <c r="A32" s="5"/>
      <c r="B32" s="33"/>
      <c r="C32" s="22" t="s">
        <v>7</v>
      </c>
      <c r="D32" s="64" t="s">
        <v>29</v>
      </c>
      <c r="E32" s="5"/>
      <c r="F32" s="71"/>
      <c r="G32" s="75"/>
      <c r="H32" s="149">
        <f>+H33+H34</f>
        <v>59711096</v>
      </c>
      <c r="I32" s="78"/>
      <c r="J32" s="155">
        <f t="shared" si="0"/>
        <v>59711096</v>
      </c>
      <c r="K32" s="149">
        <f>+K33+K34</f>
        <v>7931629</v>
      </c>
      <c r="L32" s="78"/>
      <c r="M32" s="155">
        <f t="shared" si="1"/>
        <v>7931629</v>
      </c>
      <c r="N32" s="13"/>
    </row>
    <row r="33" spans="1:14" ht="15.75">
      <c r="A33" s="5"/>
      <c r="B33" s="33"/>
      <c r="C33" s="22"/>
      <c r="D33" s="64" t="s">
        <v>27</v>
      </c>
      <c r="E33" s="5"/>
      <c r="F33" s="71"/>
      <c r="G33" s="75"/>
      <c r="H33" s="79">
        <v>66377903</v>
      </c>
      <c r="I33" s="80"/>
      <c r="J33" s="156">
        <f t="shared" si="0"/>
        <v>66377903</v>
      </c>
      <c r="K33" s="79">
        <v>9659316</v>
      </c>
      <c r="L33" s="80"/>
      <c r="M33" s="156">
        <f t="shared" si="1"/>
        <v>9659316</v>
      </c>
      <c r="N33" s="13"/>
    </row>
    <row r="34" spans="1:14" ht="15.75">
      <c r="A34" s="5"/>
      <c r="B34" s="33"/>
      <c r="C34" s="22"/>
      <c r="D34" s="64" t="s">
        <v>28</v>
      </c>
      <c r="E34" s="5"/>
      <c r="F34" s="71"/>
      <c r="G34" s="75"/>
      <c r="H34" s="81">
        <v>-6666807</v>
      </c>
      <c r="I34" s="80"/>
      <c r="J34" s="157">
        <f t="shared" si="0"/>
        <v>-6666807</v>
      </c>
      <c r="K34" s="81">
        <v>-1727687</v>
      </c>
      <c r="L34" s="80"/>
      <c r="M34" s="157">
        <f t="shared" si="1"/>
        <v>-1727687</v>
      </c>
      <c r="N34" s="13"/>
    </row>
    <row r="35" spans="1:14" ht="15.75">
      <c r="A35" s="5"/>
      <c r="B35" s="33"/>
      <c r="C35" s="82" t="s">
        <v>9</v>
      </c>
      <c r="D35" s="64" t="s">
        <v>30</v>
      </c>
      <c r="E35" s="5"/>
      <c r="F35" s="71"/>
      <c r="G35" s="75"/>
      <c r="H35" s="150">
        <f>+H36+H37</f>
        <v>41856711</v>
      </c>
      <c r="I35" s="78"/>
      <c r="J35" s="158">
        <f t="shared" si="0"/>
        <v>41856711</v>
      </c>
      <c r="K35" s="150">
        <f>+K36+K37</f>
        <v>40379974</v>
      </c>
      <c r="L35" s="78"/>
      <c r="M35" s="158">
        <f t="shared" si="1"/>
        <v>40379974</v>
      </c>
      <c r="N35" s="13"/>
    </row>
    <row r="36" spans="1:14" ht="15.75">
      <c r="A36" s="5"/>
      <c r="B36" s="33"/>
      <c r="C36" s="22"/>
      <c r="D36" s="64" t="s">
        <v>27</v>
      </c>
      <c r="E36" s="5"/>
      <c r="F36" s="71"/>
      <c r="G36" s="75"/>
      <c r="H36" s="79">
        <v>69763725</v>
      </c>
      <c r="I36" s="80"/>
      <c r="J36" s="159">
        <f t="shared" si="0"/>
        <v>69763725</v>
      </c>
      <c r="K36" s="79">
        <v>67356255</v>
      </c>
      <c r="L36" s="80"/>
      <c r="M36" s="159">
        <f t="shared" si="1"/>
        <v>67356255</v>
      </c>
      <c r="N36" s="13"/>
    </row>
    <row r="37" spans="1:14" ht="15.75">
      <c r="A37" s="5"/>
      <c r="B37" s="33"/>
      <c r="C37" s="22"/>
      <c r="D37" s="5" t="s">
        <v>31</v>
      </c>
      <c r="E37" s="5"/>
      <c r="F37" s="71"/>
      <c r="G37" s="75"/>
      <c r="H37" s="81">
        <v>-27907014</v>
      </c>
      <c r="I37" s="83"/>
      <c r="J37" s="154">
        <f t="shared" si="0"/>
        <v>-27907014</v>
      </c>
      <c r="K37" s="81">
        <v>-26976281</v>
      </c>
      <c r="L37" s="83"/>
      <c r="M37" s="154">
        <f t="shared" si="1"/>
        <v>-26976281</v>
      </c>
      <c r="N37" s="13"/>
    </row>
    <row r="38" spans="1:14" ht="16.5" thickBot="1">
      <c r="A38" s="5"/>
      <c r="B38" s="33" t="s">
        <v>23</v>
      </c>
      <c r="C38" s="46" t="s">
        <v>33</v>
      </c>
      <c r="D38" s="5"/>
      <c r="E38" s="5"/>
      <c r="F38" s="5"/>
      <c r="G38" s="84"/>
      <c r="H38" s="151">
        <f>+H39+H40+H41</f>
        <v>23694280</v>
      </c>
      <c r="I38" s="152">
        <f>+I39+I40+I41</f>
        <v>79551974</v>
      </c>
      <c r="J38" s="160">
        <f>+I38+H38</f>
        <v>103246254</v>
      </c>
      <c r="K38" s="151">
        <f>+K39+K40+K41</f>
        <v>11471437</v>
      </c>
      <c r="L38" s="152">
        <f>+L39+L40+L41</f>
        <v>43124553</v>
      </c>
      <c r="M38" s="160">
        <f>+L38+K38</f>
        <v>54595990</v>
      </c>
      <c r="N38" s="13"/>
    </row>
    <row r="39" spans="1:14" ht="15.75">
      <c r="A39" s="5"/>
      <c r="B39" s="33"/>
      <c r="C39" s="22" t="s">
        <v>5</v>
      </c>
      <c r="D39" s="5" t="s">
        <v>34</v>
      </c>
      <c r="E39" s="5"/>
      <c r="F39" s="5"/>
      <c r="G39" s="85"/>
      <c r="H39" s="86">
        <v>20620040</v>
      </c>
      <c r="I39" s="87">
        <v>68117662</v>
      </c>
      <c r="J39" s="161">
        <f>+I39+H39</f>
        <v>88737702</v>
      </c>
      <c r="K39" s="86">
        <v>8401374</v>
      </c>
      <c r="L39" s="87">
        <v>37416043</v>
      </c>
      <c r="M39" s="161">
        <f>+L39+K39</f>
        <v>45817417</v>
      </c>
      <c r="N39" s="13"/>
    </row>
    <row r="40" spans="1:14" ht="15.75">
      <c r="A40" s="5"/>
      <c r="B40" s="33"/>
      <c r="C40" s="22" t="s">
        <v>7</v>
      </c>
      <c r="D40" s="5" t="s">
        <v>35</v>
      </c>
      <c r="E40" s="5"/>
      <c r="F40" s="5"/>
      <c r="G40" s="88"/>
      <c r="H40" s="89">
        <v>2456699</v>
      </c>
      <c r="I40" s="90">
        <v>11201772</v>
      </c>
      <c r="J40" s="161">
        <f>+H40+I40</f>
        <v>13658471</v>
      </c>
      <c r="K40" s="89">
        <v>3008296</v>
      </c>
      <c r="L40" s="90">
        <v>5707072</v>
      </c>
      <c r="M40" s="161">
        <f>+K40+L40</f>
        <v>8715368</v>
      </c>
      <c r="N40" s="13"/>
    </row>
    <row r="41" spans="1:14" ht="15.75">
      <c r="A41" s="5"/>
      <c r="B41" s="33"/>
      <c r="C41" s="22" t="s">
        <v>9</v>
      </c>
      <c r="D41" s="5" t="s">
        <v>10</v>
      </c>
      <c r="E41" s="5"/>
      <c r="F41" s="5"/>
      <c r="G41" s="38"/>
      <c r="H41" s="91">
        <v>617541</v>
      </c>
      <c r="I41" s="92">
        <v>232540</v>
      </c>
      <c r="J41" s="161">
        <f>+H41+I41</f>
        <v>850081</v>
      </c>
      <c r="K41" s="91">
        <v>61767</v>
      </c>
      <c r="L41" s="92">
        <v>1438</v>
      </c>
      <c r="M41" s="161">
        <f>+L41+K41</f>
        <v>63205</v>
      </c>
      <c r="N41" s="13"/>
    </row>
    <row r="42" spans="1:14" ht="16.5" thickBot="1">
      <c r="A42" s="5"/>
      <c r="B42" s="33" t="s">
        <v>26</v>
      </c>
      <c r="C42" s="46" t="s">
        <v>144</v>
      </c>
      <c r="D42" s="5"/>
      <c r="E42" s="5"/>
      <c r="F42" s="5"/>
      <c r="G42" s="34"/>
      <c r="H42" s="59"/>
      <c r="I42" s="35"/>
      <c r="J42" s="36"/>
      <c r="K42" s="59"/>
      <c r="L42" s="35"/>
      <c r="M42" s="36"/>
      <c r="N42" s="13"/>
    </row>
    <row r="43" spans="1:14" ht="15.75">
      <c r="A43" s="5"/>
      <c r="B43" s="33"/>
      <c r="C43" s="22" t="s">
        <v>5</v>
      </c>
      <c r="D43" s="5" t="s">
        <v>37</v>
      </c>
      <c r="E43" s="5"/>
      <c r="F43" s="5"/>
      <c r="G43" s="38"/>
      <c r="H43" s="62"/>
      <c r="I43" s="63"/>
      <c r="J43" s="50"/>
      <c r="K43" s="62"/>
      <c r="L43" s="63"/>
      <c r="M43" s="50"/>
      <c r="N43" s="13"/>
    </row>
    <row r="44" spans="1:14" ht="15.75">
      <c r="A44" s="5"/>
      <c r="B44" s="33"/>
      <c r="C44" s="22" t="s">
        <v>7</v>
      </c>
      <c r="D44" s="5" t="s">
        <v>38</v>
      </c>
      <c r="E44" s="5"/>
      <c r="F44" s="5"/>
      <c r="G44" s="38"/>
      <c r="H44" s="62"/>
      <c r="I44" s="63"/>
      <c r="J44" s="50"/>
      <c r="K44" s="62"/>
      <c r="L44" s="63"/>
      <c r="M44" s="50"/>
      <c r="N44" s="13"/>
    </row>
    <row r="45" spans="1:14" ht="16.5" thickBot="1">
      <c r="A45" s="5"/>
      <c r="B45" s="33" t="s">
        <v>32</v>
      </c>
      <c r="C45" s="64" t="s">
        <v>145</v>
      </c>
      <c r="D45" s="5"/>
      <c r="E45" s="5"/>
      <c r="F45" s="5"/>
      <c r="G45" s="34"/>
      <c r="H45" s="93">
        <v>71053679</v>
      </c>
      <c r="I45" s="94">
        <v>442289276</v>
      </c>
      <c r="J45" s="135">
        <f t="shared" ref="J45:J51" si="2">+H45+I45</f>
        <v>513342955</v>
      </c>
      <c r="K45" s="93">
        <v>49107378</v>
      </c>
      <c r="L45" s="94">
        <v>273605043</v>
      </c>
      <c r="M45" s="135">
        <f t="shared" ref="M45:M51" si="3">+K45+L45</f>
        <v>322712421</v>
      </c>
      <c r="N45" s="13"/>
    </row>
    <row r="46" spans="1:14" ht="16.5" thickBot="1">
      <c r="A46" s="5"/>
      <c r="B46" s="95" t="s">
        <v>36</v>
      </c>
      <c r="C46" s="46" t="s">
        <v>197</v>
      </c>
      <c r="D46" s="5"/>
      <c r="E46" s="5"/>
      <c r="F46" s="5"/>
      <c r="G46" s="34" t="s">
        <v>194</v>
      </c>
      <c r="H46" s="93">
        <v>136967298</v>
      </c>
      <c r="I46" s="94">
        <v>11092092</v>
      </c>
      <c r="J46" s="135">
        <f t="shared" si="2"/>
        <v>148059390</v>
      </c>
      <c r="K46" s="93">
        <v>5093537</v>
      </c>
      <c r="L46" s="94">
        <v>6633427</v>
      </c>
      <c r="M46" s="135">
        <f t="shared" si="3"/>
        <v>11726964</v>
      </c>
      <c r="N46" s="13"/>
    </row>
    <row r="47" spans="1:14" ht="16.5" thickBot="1">
      <c r="A47" s="5"/>
      <c r="B47" s="95" t="s">
        <v>39</v>
      </c>
      <c r="C47" s="46" t="s">
        <v>199</v>
      </c>
      <c r="D47" s="5"/>
      <c r="E47" s="5"/>
      <c r="F47" s="37"/>
      <c r="G47" s="34" t="s">
        <v>196</v>
      </c>
      <c r="H47" s="162">
        <f>+H48+H49</f>
        <v>5230000</v>
      </c>
      <c r="I47" s="35"/>
      <c r="J47" s="135">
        <f t="shared" si="2"/>
        <v>5230000</v>
      </c>
      <c r="K47" s="162">
        <f>+K48+K49</f>
        <v>5230000</v>
      </c>
      <c r="L47" s="35"/>
      <c r="M47" s="135">
        <f t="shared" si="3"/>
        <v>5230000</v>
      </c>
      <c r="N47" s="13"/>
    </row>
    <row r="48" spans="1:14" ht="15.75">
      <c r="A48" s="5"/>
      <c r="B48" s="33"/>
      <c r="C48" s="22" t="s">
        <v>5</v>
      </c>
      <c r="D48" s="5" t="s">
        <v>42</v>
      </c>
      <c r="E48" s="5"/>
      <c r="F48" s="5"/>
      <c r="G48" s="38"/>
      <c r="H48" s="65">
        <v>5130000</v>
      </c>
      <c r="I48" s="66"/>
      <c r="J48" s="136">
        <f t="shared" si="2"/>
        <v>5130000</v>
      </c>
      <c r="K48" s="65">
        <v>5130000</v>
      </c>
      <c r="L48" s="66"/>
      <c r="M48" s="136">
        <f t="shared" si="3"/>
        <v>5130000</v>
      </c>
      <c r="N48" s="13"/>
    </row>
    <row r="49" spans="1:14" ht="15.75">
      <c r="A49" s="5"/>
      <c r="B49" s="33"/>
      <c r="C49" s="22" t="s">
        <v>7</v>
      </c>
      <c r="D49" s="5" t="s">
        <v>43</v>
      </c>
      <c r="E49" s="5"/>
      <c r="F49" s="5"/>
      <c r="G49" s="38"/>
      <c r="H49" s="96">
        <v>100000</v>
      </c>
      <c r="I49" s="66"/>
      <c r="J49" s="136">
        <f t="shared" si="2"/>
        <v>100000</v>
      </c>
      <c r="K49" s="96">
        <v>100000</v>
      </c>
      <c r="L49" s="66"/>
      <c r="M49" s="136">
        <f t="shared" si="3"/>
        <v>100000</v>
      </c>
      <c r="N49" s="13"/>
    </row>
    <row r="50" spans="1:14" ht="16.5" thickBot="1">
      <c r="A50" s="5"/>
      <c r="B50" s="97" t="s">
        <v>40</v>
      </c>
      <c r="C50" s="46" t="s">
        <v>200</v>
      </c>
      <c r="D50" s="5"/>
      <c r="E50" s="5"/>
      <c r="F50" s="5"/>
      <c r="G50" s="34" t="s">
        <v>196</v>
      </c>
      <c r="H50" s="163">
        <f>+H51</f>
        <v>2092773</v>
      </c>
      <c r="I50" s="35"/>
      <c r="J50" s="135">
        <f t="shared" si="2"/>
        <v>2092773</v>
      </c>
      <c r="K50" s="163">
        <f>+K51</f>
        <v>2092773</v>
      </c>
      <c r="L50" s="35"/>
      <c r="M50" s="135">
        <f t="shared" si="3"/>
        <v>2092773</v>
      </c>
      <c r="N50" s="13"/>
    </row>
    <row r="51" spans="1:14" ht="15.75">
      <c r="A51" s="5"/>
      <c r="B51" s="33"/>
      <c r="C51" s="22" t="s">
        <v>5</v>
      </c>
      <c r="D51" s="5" t="s">
        <v>45</v>
      </c>
      <c r="E51" s="5"/>
      <c r="F51" s="5"/>
      <c r="G51" s="38"/>
      <c r="H51" s="98">
        <v>2092773</v>
      </c>
      <c r="I51" s="63"/>
      <c r="J51" s="164">
        <f t="shared" si="2"/>
        <v>2092773</v>
      </c>
      <c r="K51" s="98">
        <v>2092773</v>
      </c>
      <c r="L51" s="63"/>
      <c r="M51" s="164">
        <f t="shared" si="3"/>
        <v>2092773</v>
      </c>
      <c r="N51" s="13"/>
    </row>
    <row r="52" spans="1:14" ht="15.75">
      <c r="A52" s="5"/>
      <c r="B52" s="33"/>
      <c r="C52" s="22" t="s">
        <v>7</v>
      </c>
      <c r="D52" s="5" t="s">
        <v>46</v>
      </c>
      <c r="E52" s="5"/>
      <c r="F52" s="5"/>
      <c r="G52" s="38"/>
      <c r="H52" s="62"/>
      <c r="I52" s="63"/>
      <c r="J52" s="50"/>
      <c r="K52" s="62"/>
      <c r="L52" s="63"/>
      <c r="M52" s="50"/>
      <c r="N52" s="13"/>
    </row>
    <row r="53" spans="1:14" ht="16.5" thickBot="1">
      <c r="A53" s="5"/>
      <c r="B53" s="97" t="s">
        <v>41</v>
      </c>
      <c r="C53" s="46" t="s">
        <v>202</v>
      </c>
      <c r="D53" s="5"/>
      <c r="E53" s="5"/>
      <c r="F53" s="5"/>
      <c r="G53" s="34" t="s">
        <v>198</v>
      </c>
      <c r="H53" s="93"/>
      <c r="I53" s="94"/>
      <c r="J53" s="36"/>
      <c r="K53" s="93"/>
      <c r="L53" s="94"/>
      <c r="M53" s="36"/>
      <c r="N53" s="13"/>
    </row>
    <row r="54" spans="1:14" ht="15.75">
      <c r="A54" s="5"/>
      <c r="B54" s="33"/>
      <c r="C54" s="22" t="s">
        <v>5</v>
      </c>
      <c r="D54" s="5" t="s">
        <v>20</v>
      </c>
      <c r="E54" s="5"/>
      <c r="F54" s="5"/>
      <c r="G54" s="38"/>
      <c r="H54" s="62"/>
      <c r="I54" s="44"/>
      <c r="J54" s="45"/>
      <c r="K54" s="62"/>
      <c r="L54" s="44"/>
      <c r="M54" s="45"/>
      <c r="N54" s="13"/>
    </row>
    <row r="55" spans="1:14" ht="15.75">
      <c r="A55" s="5"/>
      <c r="B55" s="33"/>
      <c r="C55" s="22" t="s">
        <v>7</v>
      </c>
      <c r="D55" s="5" t="s">
        <v>48</v>
      </c>
      <c r="E55" s="5"/>
      <c r="F55" s="5"/>
      <c r="G55" s="38"/>
      <c r="H55" s="61"/>
      <c r="I55" s="44"/>
      <c r="J55" s="45"/>
      <c r="K55" s="61"/>
      <c r="L55" s="44"/>
      <c r="M55" s="45"/>
      <c r="N55" s="13"/>
    </row>
    <row r="56" spans="1:14" ht="16.5" thickBot="1">
      <c r="A56" s="5"/>
      <c r="B56" s="97" t="s">
        <v>44</v>
      </c>
      <c r="C56" s="46" t="s">
        <v>204</v>
      </c>
      <c r="D56" s="5"/>
      <c r="E56" s="5"/>
      <c r="F56" s="5"/>
      <c r="G56" s="34" t="s">
        <v>201</v>
      </c>
      <c r="H56" s="147">
        <f>+H57+H58</f>
        <v>87616456</v>
      </c>
      <c r="I56" s="35"/>
      <c r="J56" s="135">
        <f>+H56+I56</f>
        <v>87616456</v>
      </c>
      <c r="K56" s="147">
        <f>+K57+K58</f>
        <v>78542101</v>
      </c>
      <c r="L56" s="35"/>
      <c r="M56" s="135">
        <f>+K56+L56</f>
        <v>78542101</v>
      </c>
      <c r="N56" s="13"/>
    </row>
    <row r="57" spans="1:14" ht="15.75">
      <c r="A57" s="5"/>
      <c r="B57" s="33"/>
      <c r="C57" s="22" t="s">
        <v>5</v>
      </c>
      <c r="D57" s="5" t="s">
        <v>49</v>
      </c>
      <c r="E57" s="5"/>
      <c r="F57" s="5"/>
      <c r="G57" s="38"/>
      <c r="H57" s="65">
        <v>131806104</v>
      </c>
      <c r="I57" s="66"/>
      <c r="J57" s="136">
        <f>+H57+I57</f>
        <v>131806104</v>
      </c>
      <c r="K57" s="65">
        <v>112004306</v>
      </c>
      <c r="L57" s="66"/>
      <c r="M57" s="136">
        <f>+K57+L57</f>
        <v>112004306</v>
      </c>
      <c r="N57" s="13"/>
    </row>
    <row r="58" spans="1:14" ht="15.75">
      <c r="A58" s="5"/>
      <c r="B58" s="33"/>
      <c r="C58" s="22" t="s">
        <v>7</v>
      </c>
      <c r="D58" s="5" t="s">
        <v>50</v>
      </c>
      <c r="E58" s="5"/>
      <c r="F58" s="5"/>
      <c r="G58" s="38"/>
      <c r="H58" s="99">
        <v>-44189648</v>
      </c>
      <c r="I58" s="66"/>
      <c r="J58" s="165">
        <f>+H58+I58</f>
        <v>-44189648</v>
      </c>
      <c r="K58" s="99">
        <v>-33462205</v>
      </c>
      <c r="L58" s="66"/>
      <c r="M58" s="165">
        <f>+K58+L58</f>
        <v>-33462205</v>
      </c>
      <c r="N58" s="13"/>
    </row>
    <row r="59" spans="1:14" ht="16.5" thickBot="1">
      <c r="A59" s="5"/>
      <c r="B59" s="97" t="s">
        <v>47</v>
      </c>
      <c r="C59" s="46" t="s">
        <v>206</v>
      </c>
      <c r="D59" s="5"/>
      <c r="E59" s="5"/>
      <c r="F59" s="5"/>
      <c r="G59" s="34" t="s">
        <v>203</v>
      </c>
      <c r="H59" s="93">
        <v>56568451</v>
      </c>
      <c r="I59" s="94">
        <v>10056535</v>
      </c>
      <c r="J59" s="135">
        <f>+H59+I59</f>
        <v>66624986</v>
      </c>
      <c r="K59" s="93">
        <v>35344356</v>
      </c>
      <c r="L59" s="94">
        <v>572727</v>
      </c>
      <c r="M59" s="135">
        <f>+K59+L59</f>
        <v>35917083</v>
      </c>
      <c r="N59" s="13"/>
    </row>
    <row r="60" spans="1:14" ht="15.75">
      <c r="A60" s="5"/>
      <c r="B60" s="33"/>
      <c r="C60" s="46"/>
      <c r="D60" s="5"/>
      <c r="E60" s="5"/>
      <c r="F60" s="5"/>
      <c r="G60" s="100"/>
      <c r="H60" s="101"/>
      <c r="I60" s="102"/>
      <c r="J60" s="103"/>
      <c r="K60" s="37"/>
      <c r="L60" s="104"/>
      <c r="M60" s="103"/>
      <c r="N60" s="13"/>
    </row>
    <row r="61" spans="1:14" ht="19.5" thickBot="1">
      <c r="A61" s="5"/>
      <c r="B61" s="105"/>
      <c r="C61" s="106" t="s">
        <v>207</v>
      </c>
      <c r="D61" s="107"/>
      <c r="E61" s="107"/>
      <c r="F61" s="107"/>
      <c r="G61" s="108" t="s">
        <v>179</v>
      </c>
      <c r="H61" s="166">
        <f>+H59+H56+H50+H47+H46+H45+H38+H28+H25+H20+H14+H10</f>
        <v>1841914554</v>
      </c>
      <c r="I61" s="167">
        <f>+I59+I56+I50+I47+I46+I45+I38+I28+I25+I20+I14+I10</f>
        <v>5917906741</v>
      </c>
      <c r="J61" s="168">
        <f>+I61+H61</f>
        <v>7759821295</v>
      </c>
      <c r="K61" s="167">
        <f>+K59+K56+K50+K47+K46+K45+K38+K28+K25+K20+K14+K10</f>
        <v>1186699243</v>
      </c>
      <c r="L61" s="169">
        <f>+L59+L56+L50+L47+L46+L45+L38+L28+L25+L20+L14+L10</f>
        <v>3682319064</v>
      </c>
      <c r="M61" s="168">
        <f>+L61+K61</f>
        <v>4869018307</v>
      </c>
      <c r="N61" s="13"/>
    </row>
    <row r="62" spans="1:14" ht="16.5" thickTop="1">
      <c r="A62" s="5"/>
      <c r="B62" s="33" t="s">
        <v>159</v>
      </c>
      <c r="C62" s="46"/>
      <c r="D62" s="5"/>
      <c r="E62" s="5"/>
      <c r="F62" s="5"/>
      <c r="G62" s="109"/>
      <c r="H62" s="5"/>
      <c r="I62" s="5"/>
      <c r="J62" s="5"/>
      <c r="K62" s="5"/>
      <c r="L62" s="5"/>
      <c r="M62" s="5"/>
      <c r="N62" s="13"/>
    </row>
    <row r="63" spans="1:14" ht="16.5" thickBot="1">
      <c r="A63" s="5"/>
      <c r="B63" s="110"/>
      <c r="C63" s="111"/>
      <c r="D63" s="112"/>
      <c r="E63" s="112"/>
      <c r="F63" s="112"/>
      <c r="G63" s="113"/>
      <c r="H63" s="112"/>
      <c r="I63" s="112"/>
      <c r="J63" s="112"/>
      <c r="K63" s="112"/>
      <c r="L63" s="112"/>
      <c r="M63" s="112"/>
      <c r="N63" s="114"/>
    </row>
    <row r="64" spans="1:14" ht="13.5" thickTop="1">
      <c r="A64" s="115"/>
      <c r="B64" s="115"/>
      <c r="C64" s="115"/>
      <c r="D64" s="115"/>
      <c r="E64" s="115"/>
      <c r="F64" s="115"/>
      <c r="G64" s="115"/>
      <c r="H64" s="115"/>
      <c r="I64" s="115"/>
    </row>
    <row r="65" spans="1:14">
      <c r="B65" s="116"/>
      <c r="C65" s="116"/>
      <c r="D65" s="116"/>
      <c r="E65" s="116"/>
      <c r="F65" s="116"/>
      <c r="J65" s="117"/>
      <c r="M65" s="117"/>
    </row>
    <row r="66" spans="1:14">
      <c r="F66" s="3" t="s">
        <v>228</v>
      </c>
    </row>
    <row r="67" spans="1:14" ht="32.450000000000003" customHeight="1">
      <c r="B67" s="118"/>
      <c r="D67" s="118"/>
      <c r="E67" s="119"/>
      <c r="F67" s="120"/>
      <c r="G67" s="120"/>
      <c r="H67" s="120"/>
      <c r="I67" s="120"/>
      <c r="J67" s="120"/>
      <c r="K67" s="121"/>
    </row>
    <row r="68" spans="1:14" ht="16.5">
      <c r="C68" s="122"/>
      <c r="D68" s="122"/>
      <c r="E68" s="123"/>
      <c r="F68" s="124"/>
      <c r="G68" s="124"/>
      <c r="H68" s="124"/>
      <c r="I68" s="124"/>
      <c r="J68" s="124"/>
      <c r="L68" s="125"/>
    </row>
    <row r="69" spans="1:14" ht="16.5">
      <c r="B69" s="122"/>
      <c r="D69" s="122"/>
      <c r="E69" s="123"/>
      <c r="F69" s="124"/>
      <c r="G69" s="124"/>
      <c r="H69" s="124"/>
      <c r="I69" s="124"/>
      <c r="J69" s="124"/>
      <c r="L69" s="125"/>
    </row>
    <row r="70" spans="1:14" ht="16.5">
      <c r="C70" s="122"/>
      <c r="D70" s="122"/>
      <c r="E70" s="123"/>
      <c r="F70" s="124"/>
      <c r="G70" s="124"/>
      <c r="H70" s="124"/>
      <c r="I70" s="124"/>
      <c r="J70" s="124"/>
      <c r="L70" s="125"/>
    </row>
    <row r="71" spans="1:14" ht="19.5">
      <c r="C71" s="122"/>
      <c r="D71" s="122"/>
      <c r="E71" s="123"/>
      <c r="G71" s="122"/>
      <c r="I71" s="126"/>
      <c r="J71" s="122"/>
      <c r="K71" s="118"/>
    </row>
    <row r="72" spans="1:14" ht="31.15" customHeight="1">
      <c r="B72" s="120"/>
      <c r="C72" s="120"/>
      <c r="D72" s="120"/>
      <c r="E72" s="120"/>
      <c r="F72" s="127"/>
      <c r="G72" s="127"/>
      <c r="H72" s="120"/>
      <c r="I72" s="120"/>
      <c r="J72" s="120"/>
      <c r="K72" s="120"/>
      <c r="L72" s="120"/>
      <c r="M72" s="120"/>
    </row>
    <row r="73" spans="1:14" ht="18.75">
      <c r="B73" s="120"/>
      <c r="C73" s="120"/>
      <c r="D73" s="120"/>
      <c r="E73" s="120"/>
      <c r="F73" s="127"/>
      <c r="G73" s="127"/>
      <c r="J73" s="118"/>
      <c r="K73" s="120"/>
      <c r="L73" s="120"/>
      <c r="M73" s="120"/>
    </row>
    <row r="74" spans="1:14" ht="16.5">
      <c r="B74" s="128"/>
      <c r="C74" s="128"/>
      <c r="D74" s="128"/>
      <c r="E74" s="128"/>
      <c r="F74" s="128"/>
      <c r="G74" s="128"/>
      <c r="J74" s="122"/>
      <c r="K74" s="124"/>
      <c r="L74" s="124"/>
      <c r="M74" s="124"/>
    </row>
    <row r="75" spans="1:14" ht="16.149999999999999" customHeight="1">
      <c r="B75" s="129"/>
      <c r="C75" s="129"/>
      <c r="D75" s="129"/>
      <c r="E75" s="129"/>
      <c r="F75" s="129"/>
      <c r="G75" s="129"/>
      <c r="H75" s="130"/>
      <c r="K75" s="129"/>
      <c r="L75" s="129"/>
      <c r="M75" s="129"/>
    </row>
    <row r="76" spans="1:14" ht="18.75" customHeight="1">
      <c r="B76" s="129"/>
      <c r="C76" s="129"/>
      <c r="D76" s="129"/>
      <c r="E76" s="129"/>
      <c r="F76" s="130"/>
      <c r="G76" s="130"/>
      <c r="H76" s="130"/>
      <c r="K76" s="129"/>
      <c r="L76" s="129"/>
      <c r="M76" s="129"/>
    </row>
    <row r="77" spans="1:14" ht="14.25">
      <c r="B77" s="129"/>
      <c r="C77" s="129"/>
      <c r="D77" s="129"/>
      <c r="E77" s="129"/>
      <c r="F77" s="130"/>
      <c r="G77" s="131"/>
      <c r="H77" s="131"/>
      <c r="I77" s="130"/>
      <c r="J77" s="130"/>
    </row>
    <row r="78" spans="1:14" ht="15.75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</row>
  </sheetData>
  <sheetProtection algorithmName="SHA-512" hashValue="isncPJ3yEyAZ8Ly4taUpaN2RAqQNUBl2q6wlg6J9GhKFfGmyN1BeemgBN0VJOpf+WCsqw+YwRc92Tku4+n4Guw==" saltValue="ZcKZenyQD63AwtqlIyv04A==" spinCount="100000" sheet="1" objects="1" scenarios="1"/>
  <mergeCells count="26">
    <mergeCell ref="A78:N78"/>
    <mergeCell ref="B4:N4"/>
    <mergeCell ref="B5:N5"/>
    <mergeCell ref="H7:J7"/>
    <mergeCell ref="H8:J8"/>
    <mergeCell ref="K8:M8"/>
    <mergeCell ref="B72:E72"/>
    <mergeCell ref="F72:G72"/>
    <mergeCell ref="H72:J72"/>
    <mergeCell ref="K72:M72"/>
    <mergeCell ref="K75:M75"/>
    <mergeCell ref="B73:E73"/>
    <mergeCell ref="F73:G73"/>
    <mergeCell ref="B77:E77"/>
    <mergeCell ref="K76:M76"/>
    <mergeCell ref="B76:E76"/>
    <mergeCell ref="F67:J67"/>
    <mergeCell ref="F68:J68"/>
    <mergeCell ref="F69:J69"/>
    <mergeCell ref="F70:J70"/>
    <mergeCell ref="F75:G75"/>
    <mergeCell ref="B75:E75"/>
    <mergeCell ref="K73:M73"/>
    <mergeCell ref="B74:E74"/>
    <mergeCell ref="F74:G74"/>
    <mergeCell ref="K74:M74"/>
  </mergeCells>
  <printOptions horizontalCentered="1"/>
  <pageMargins left="0.39370078740157483" right="0.23622047244094491" top="0.43307086614173229" bottom="0.39370078740157483" header="0.23622047244094491" footer="0.39370078740157483"/>
  <pageSetup paperSize="9" scale="57" orientation="portrait" blackAndWhite="1" r:id="rId1"/>
  <headerFooter alignWithMargins="0"/>
  <ignoredErrors>
    <ignoredError sqref="G14:G29 G46:G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R1219"/>
  <sheetViews>
    <sheetView showGridLines="0" zoomScale="80" zoomScaleNormal="80" workbookViewId="0">
      <selection activeCell="U26" sqref="U26"/>
    </sheetView>
  </sheetViews>
  <sheetFormatPr defaultRowHeight="12.75"/>
  <cols>
    <col min="1" max="1" width="2.85546875" style="3" customWidth="1"/>
    <col min="2" max="2" width="6.85546875" style="3" customWidth="1"/>
    <col min="3" max="3" width="8.5703125" style="3" customWidth="1"/>
    <col min="4" max="4" width="9.140625" style="3"/>
    <col min="5" max="5" width="10.140625" style="3" bestFit="1" customWidth="1"/>
    <col min="6" max="6" width="11.28515625" style="3" bestFit="1" customWidth="1"/>
    <col min="7" max="7" width="13" style="3" customWidth="1"/>
    <col min="8" max="8" width="8.140625" style="262" customWidth="1"/>
    <col min="9" max="9" width="16.28515625" style="3" customWidth="1"/>
    <col min="10" max="10" width="18.7109375" style="3" customWidth="1"/>
    <col min="11" max="11" width="15.5703125" style="3" customWidth="1"/>
    <col min="12" max="12" width="16.5703125" style="3" customWidth="1"/>
    <col min="13" max="13" width="18.5703125" style="3" customWidth="1"/>
    <col min="14" max="14" width="16" style="3" customWidth="1"/>
    <col min="15" max="15" width="4.42578125" style="3" customWidth="1"/>
    <col min="16" max="16" width="2.140625" style="3" customWidth="1"/>
    <col min="17" max="16384" width="9.140625" style="3"/>
  </cols>
  <sheetData>
    <row r="1" spans="1:16" ht="13.5" customHeight="1" thickTop="1">
      <c r="A1" s="5"/>
      <c r="B1" s="170"/>
      <c r="C1" s="171"/>
      <c r="D1" s="172"/>
      <c r="E1" s="172"/>
      <c r="F1" s="172"/>
      <c r="G1" s="172"/>
      <c r="H1" s="173"/>
      <c r="I1" s="173"/>
      <c r="J1" s="173"/>
      <c r="K1" s="173"/>
      <c r="L1" s="173"/>
      <c r="M1" s="173"/>
      <c r="N1" s="173"/>
      <c r="O1" s="174"/>
      <c r="P1" s="175"/>
    </row>
    <row r="2" spans="1:16" ht="21" customHeight="1">
      <c r="A2" s="5"/>
      <c r="B2" s="176" t="s">
        <v>229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  <c r="P2" s="179"/>
    </row>
    <row r="3" spans="1:16" ht="20.25" customHeight="1">
      <c r="A3" s="5"/>
      <c r="B3" s="176" t="s">
        <v>226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  <c r="P3" s="179"/>
    </row>
    <row r="4" spans="1:16" ht="9.75" customHeight="1">
      <c r="A4" s="5"/>
      <c r="B4" s="33"/>
      <c r="C4" s="46"/>
      <c r="D4" s="5"/>
      <c r="E4" s="5"/>
      <c r="F4" s="5"/>
      <c r="G4" s="5"/>
      <c r="H4" s="175"/>
      <c r="I4" s="5"/>
      <c r="J4" s="5"/>
      <c r="K4" s="5"/>
      <c r="L4" s="5"/>
      <c r="M4" s="5"/>
      <c r="N4" s="5"/>
      <c r="O4" s="180"/>
    </row>
    <row r="5" spans="1:16" ht="15" customHeight="1">
      <c r="A5" s="5"/>
      <c r="B5" s="33"/>
      <c r="C5" s="5"/>
      <c r="D5" s="5"/>
      <c r="E5" s="37"/>
      <c r="F5" s="37"/>
      <c r="G5" s="37"/>
      <c r="H5" s="175"/>
      <c r="I5" s="181" t="s">
        <v>0</v>
      </c>
      <c r="J5" s="181"/>
      <c r="K5" s="181"/>
      <c r="L5" s="22"/>
      <c r="M5" s="22" t="s">
        <v>1</v>
      </c>
      <c r="N5" s="1"/>
      <c r="O5" s="180"/>
    </row>
    <row r="6" spans="1:16" ht="17.25" customHeight="1" thickBot="1">
      <c r="A6" s="5"/>
      <c r="B6" s="33"/>
      <c r="C6" s="182" t="s">
        <v>51</v>
      </c>
      <c r="D6" s="183"/>
      <c r="E6" s="5"/>
      <c r="F6" s="5"/>
      <c r="G6" s="5"/>
      <c r="H6" s="175" t="s">
        <v>163</v>
      </c>
      <c r="I6" s="184" t="s">
        <v>231</v>
      </c>
      <c r="J6" s="184"/>
      <c r="K6" s="184"/>
      <c r="L6" s="184" t="s">
        <v>230</v>
      </c>
      <c r="M6" s="184"/>
      <c r="N6" s="184"/>
      <c r="O6" s="180"/>
    </row>
    <row r="7" spans="1:16" ht="17.25" thickTop="1" thickBot="1">
      <c r="A7" s="5"/>
      <c r="B7" s="26"/>
      <c r="C7" s="185"/>
      <c r="D7" s="27"/>
      <c r="E7" s="27"/>
      <c r="F7" s="27"/>
      <c r="G7" s="186"/>
      <c r="H7" s="187"/>
      <c r="I7" s="188" t="s">
        <v>154</v>
      </c>
      <c r="J7" s="32" t="s">
        <v>155</v>
      </c>
      <c r="K7" s="189" t="s">
        <v>98</v>
      </c>
      <c r="L7" s="32" t="s">
        <v>154</v>
      </c>
      <c r="M7" s="190" t="s">
        <v>155</v>
      </c>
      <c r="N7" s="189" t="s">
        <v>98</v>
      </c>
      <c r="O7" s="180"/>
    </row>
    <row r="8" spans="1:16" ht="21" customHeight="1" thickBot="1">
      <c r="A8" s="5"/>
      <c r="B8" s="33" t="s">
        <v>3</v>
      </c>
      <c r="C8" s="191" t="s">
        <v>164</v>
      </c>
      <c r="D8" s="5"/>
      <c r="E8" s="5"/>
      <c r="F8" s="5"/>
      <c r="G8" s="5"/>
      <c r="H8" s="192" t="s">
        <v>205</v>
      </c>
      <c r="I8" s="264">
        <f>+I9+I10+I11+I12+I13</f>
        <v>1121110954</v>
      </c>
      <c r="J8" s="147">
        <f>+J9+J10+J11+J12+J13</f>
        <v>5841441707</v>
      </c>
      <c r="K8" s="265">
        <f>+I8+J8</f>
        <v>6962552661</v>
      </c>
      <c r="L8" s="264">
        <f>+L9+L10+L11+L12+L13</f>
        <v>828038127</v>
      </c>
      <c r="M8" s="147">
        <f>+M9+M10+M11+M12+M13</f>
        <v>3607472254</v>
      </c>
      <c r="N8" s="265">
        <f>+L8+M8</f>
        <v>4435510381</v>
      </c>
      <c r="O8" s="180"/>
    </row>
    <row r="9" spans="1:16" ht="15.75">
      <c r="A9" s="5"/>
      <c r="B9" s="33"/>
      <c r="C9" s="22" t="s">
        <v>5</v>
      </c>
      <c r="D9" s="5" t="s">
        <v>52</v>
      </c>
      <c r="E9" s="5"/>
      <c r="F9" s="5"/>
      <c r="G9" s="5"/>
      <c r="H9" s="195"/>
      <c r="I9" s="196">
        <v>565078230</v>
      </c>
      <c r="J9" s="196">
        <v>4380498993</v>
      </c>
      <c r="K9" s="266">
        <f>+I9+J9</f>
        <v>4945577223</v>
      </c>
      <c r="L9" s="196">
        <v>456283744</v>
      </c>
      <c r="M9" s="198">
        <v>2823062368</v>
      </c>
      <c r="N9" s="266">
        <f t="shared" ref="N9:N13" si="0">+L9+M9</f>
        <v>3279346112</v>
      </c>
      <c r="O9" s="180"/>
    </row>
    <row r="10" spans="1:16" ht="15.75">
      <c r="A10" s="5"/>
      <c r="B10" s="33"/>
      <c r="C10" s="22" t="s">
        <v>7</v>
      </c>
      <c r="D10" s="64" t="s">
        <v>53</v>
      </c>
      <c r="E10" s="5"/>
      <c r="F10" s="5"/>
      <c r="G10" s="5"/>
      <c r="H10" s="199"/>
      <c r="I10" s="196">
        <v>252600735</v>
      </c>
      <c r="J10" s="200">
        <v>237230924</v>
      </c>
      <c r="K10" s="266">
        <f t="shared" ref="K10:K13" si="1">+I10+J10</f>
        <v>489831659</v>
      </c>
      <c r="L10" s="196">
        <v>191764214</v>
      </c>
      <c r="M10" s="200">
        <v>184997726</v>
      </c>
      <c r="N10" s="266">
        <f t="shared" si="0"/>
        <v>376761940</v>
      </c>
      <c r="O10" s="180"/>
    </row>
    <row r="11" spans="1:16" ht="15.75">
      <c r="A11" s="5"/>
      <c r="B11" s="33"/>
      <c r="C11" s="22" t="s">
        <v>9</v>
      </c>
      <c r="D11" s="5" t="s">
        <v>54</v>
      </c>
      <c r="E11" s="5"/>
      <c r="F11" s="5"/>
      <c r="G11" s="5"/>
      <c r="H11" s="199"/>
      <c r="I11" s="196">
        <v>237195881</v>
      </c>
      <c r="J11" s="200">
        <v>765174583</v>
      </c>
      <c r="K11" s="266">
        <f t="shared" si="1"/>
        <v>1002370464</v>
      </c>
      <c r="L11" s="196">
        <v>113370181</v>
      </c>
      <c r="M11" s="200">
        <v>342827471</v>
      </c>
      <c r="N11" s="266">
        <f t="shared" si="0"/>
        <v>456197652</v>
      </c>
      <c r="O11" s="180"/>
    </row>
    <row r="12" spans="1:16" ht="15.75">
      <c r="A12" s="5"/>
      <c r="B12" s="33"/>
      <c r="C12" s="22" t="s">
        <v>21</v>
      </c>
      <c r="D12" s="5" t="s">
        <v>56</v>
      </c>
      <c r="E12" s="5"/>
      <c r="F12" s="5"/>
      <c r="G12" s="5"/>
      <c r="H12" s="199"/>
      <c r="I12" s="196">
        <v>1953958</v>
      </c>
      <c r="J12" s="200">
        <v>8993831</v>
      </c>
      <c r="K12" s="266">
        <f t="shared" si="1"/>
        <v>10947789</v>
      </c>
      <c r="L12" s="196">
        <v>6693802</v>
      </c>
      <c r="M12" s="200">
        <v>5973715</v>
      </c>
      <c r="N12" s="266">
        <f t="shared" si="0"/>
        <v>12667517</v>
      </c>
      <c r="O12" s="180"/>
    </row>
    <row r="13" spans="1:16" ht="15.75">
      <c r="A13" s="5"/>
      <c r="B13" s="33"/>
      <c r="C13" s="22" t="s">
        <v>55</v>
      </c>
      <c r="D13" s="5" t="s">
        <v>58</v>
      </c>
      <c r="E13" s="5"/>
      <c r="F13" s="5"/>
      <c r="G13" s="5"/>
      <c r="H13" s="199"/>
      <c r="I13" s="196">
        <v>64282150</v>
      </c>
      <c r="J13" s="200">
        <v>449543376</v>
      </c>
      <c r="K13" s="266">
        <f t="shared" si="1"/>
        <v>513825526</v>
      </c>
      <c r="L13" s="196">
        <v>59926186</v>
      </c>
      <c r="M13" s="200">
        <v>250610974</v>
      </c>
      <c r="N13" s="266">
        <f t="shared" si="0"/>
        <v>310537160</v>
      </c>
      <c r="O13" s="180"/>
    </row>
    <row r="14" spans="1:16" ht="15.75">
      <c r="A14" s="5"/>
      <c r="B14" s="33"/>
      <c r="C14" s="22" t="s">
        <v>57</v>
      </c>
      <c r="D14" s="5" t="s">
        <v>61</v>
      </c>
      <c r="E14" s="5"/>
      <c r="F14" s="5"/>
      <c r="G14" s="5"/>
      <c r="H14" s="199"/>
      <c r="I14" s="196"/>
      <c r="J14" s="200"/>
      <c r="K14" s="197"/>
      <c r="L14" s="201"/>
      <c r="M14" s="200"/>
      <c r="N14" s="197"/>
      <c r="O14" s="180"/>
    </row>
    <row r="15" spans="1:16" ht="16.5" thickBot="1">
      <c r="A15" s="5"/>
      <c r="B15" s="33" t="s">
        <v>62</v>
      </c>
      <c r="C15" s="202" t="s">
        <v>217</v>
      </c>
      <c r="D15" s="5"/>
      <c r="E15" s="5"/>
      <c r="F15" s="5"/>
      <c r="G15" s="5"/>
      <c r="H15" s="203" t="s">
        <v>165</v>
      </c>
      <c r="I15" s="204"/>
      <c r="J15" s="205"/>
      <c r="K15" s="206"/>
      <c r="L15" s="204"/>
      <c r="M15" s="205"/>
      <c r="N15" s="206"/>
      <c r="O15" s="180"/>
    </row>
    <row r="16" spans="1:16" ht="16.5" thickBot="1">
      <c r="A16" s="5"/>
      <c r="B16" s="33" t="s">
        <v>15</v>
      </c>
      <c r="C16" s="46" t="s">
        <v>168</v>
      </c>
      <c r="D16" s="5"/>
      <c r="E16" s="5"/>
      <c r="F16" s="5"/>
      <c r="G16" s="5"/>
      <c r="H16" s="207" t="s">
        <v>166</v>
      </c>
      <c r="I16" s="208"/>
      <c r="J16" s="209"/>
      <c r="K16" s="194"/>
      <c r="L16" s="208"/>
      <c r="M16" s="209"/>
      <c r="N16" s="194"/>
      <c r="O16" s="180"/>
    </row>
    <row r="17" spans="1:15" ht="15.75">
      <c r="A17" s="5"/>
      <c r="B17" s="33"/>
      <c r="C17" s="22" t="s">
        <v>5</v>
      </c>
      <c r="D17" s="5" t="s">
        <v>146</v>
      </c>
      <c r="E17" s="5"/>
      <c r="F17" s="5"/>
      <c r="G17" s="5"/>
      <c r="H17" s="199"/>
      <c r="I17" s="210"/>
      <c r="J17" s="65"/>
      <c r="K17" s="197"/>
      <c r="L17" s="210"/>
      <c r="M17" s="65"/>
      <c r="N17" s="197"/>
      <c r="O17" s="180"/>
    </row>
    <row r="18" spans="1:15" ht="15.75">
      <c r="A18" s="5"/>
      <c r="B18" s="33"/>
      <c r="C18" s="22" t="s">
        <v>7</v>
      </c>
      <c r="D18" s="5" t="s">
        <v>63</v>
      </c>
      <c r="E18" s="5"/>
      <c r="F18" s="5"/>
      <c r="G18" s="5"/>
      <c r="H18" s="199"/>
      <c r="I18" s="211"/>
      <c r="J18" s="62"/>
      <c r="K18" s="212"/>
      <c r="L18" s="211"/>
      <c r="M18" s="62"/>
      <c r="N18" s="212"/>
      <c r="O18" s="180"/>
    </row>
    <row r="19" spans="1:15" ht="15.75">
      <c r="A19" s="5"/>
      <c r="B19" s="33"/>
      <c r="C19" s="46"/>
      <c r="D19" s="64" t="s">
        <v>64</v>
      </c>
      <c r="E19" s="5"/>
      <c r="F19" s="5"/>
      <c r="G19" s="5"/>
      <c r="H19" s="213"/>
      <c r="I19" s="214"/>
      <c r="J19" s="215"/>
      <c r="K19" s="216"/>
      <c r="L19" s="214"/>
      <c r="M19" s="215"/>
      <c r="N19" s="216"/>
      <c r="O19" s="180"/>
    </row>
    <row r="20" spans="1:15" ht="15.75">
      <c r="A20" s="5"/>
      <c r="B20" s="33"/>
      <c r="C20" s="46"/>
      <c r="D20" s="64" t="s">
        <v>65</v>
      </c>
      <c r="E20" s="5"/>
      <c r="F20" s="5"/>
      <c r="G20" s="5"/>
      <c r="H20" s="213"/>
      <c r="I20" s="214"/>
      <c r="J20" s="217"/>
      <c r="K20" s="216"/>
      <c r="L20" s="214"/>
      <c r="M20" s="217"/>
      <c r="N20" s="216"/>
      <c r="O20" s="180"/>
    </row>
    <row r="21" spans="1:15" ht="15.75">
      <c r="A21" s="5"/>
      <c r="B21" s="33"/>
      <c r="C21" s="46"/>
      <c r="D21" s="5" t="s">
        <v>66</v>
      </c>
      <c r="E21" s="5"/>
      <c r="F21" s="5"/>
      <c r="G21" s="5"/>
      <c r="H21" s="213"/>
      <c r="I21" s="214"/>
      <c r="J21" s="215"/>
      <c r="K21" s="218"/>
      <c r="L21" s="214"/>
      <c r="M21" s="215"/>
      <c r="N21" s="218"/>
      <c r="O21" s="180"/>
    </row>
    <row r="22" spans="1:15" ht="16.5" thickBot="1">
      <c r="A22" s="5"/>
      <c r="B22" s="33" t="s">
        <v>67</v>
      </c>
      <c r="C22" s="46" t="s">
        <v>172</v>
      </c>
      <c r="D22" s="5"/>
      <c r="E22" s="5"/>
      <c r="F22" s="5"/>
      <c r="G22" s="5"/>
      <c r="H22" s="192" t="s">
        <v>167</v>
      </c>
      <c r="I22" s="219"/>
      <c r="J22" s="59"/>
      <c r="K22" s="194"/>
      <c r="L22" s="219"/>
      <c r="M22" s="59"/>
      <c r="N22" s="194"/>
      <c r="O22" s="180"/>
    </row>
    <row r="23" spans="1:15" ht="16.5" thickBot="1">
      <c r="A23" s="5"/>
      <c r="B23" s="33" t="s">
        <v>17</v>
      </c>
      <c r="C23" s="46" t="s">
        <v>170</v>
      </c>
      <c r="D23" s="5"/>
      <c r="E23" s="5"/>
      <c r="F23" s="5"/>
      <c r="G23" s="5"/>
      <c r="H23" s="192" t="s">
        <v>171</v>
      </c>
      <c r="I23" s="193"/>
      <c r="J23" s="59"/>
      <c r="K23" s="194"/>
      <c r="L23" s="193"/>
      <c r="M23" s="59"/>
      <c r="N23" s="194"/>
      <c r="O23" s="180"/>
    </row>
    <row r="24" spans="1:15" ht="15.75">
      <c r="A24" s="5"/>
      <c r="B24" s="33"/>
      <c r="C24" s="22" t="s">
        <v>5</v>
      </c>
      <c r="D24" s="5" t="s">
        <v>68</v>
      </c>
      <c r="E24" s="5"/>
      <c r="F24" s="5"/>
      <c r="G24" s="5"/>
      <c r="H24" s="199"/>
      <c r="I24" s="211"/>
      <c r="J24" s="62"/>
      <c r="K24" s="212"/>
      <c r="L24" s="211"/>
      <c r="M24" s="62"/>
      <c r="N24" s="212"/>
      <c r="O24" s="180"/>
    </row>
    <row r="25" spans="1:15" ht="15.75">
      <c r="A25" s="5"/>
      <c r="B25" s="33"/>
      <c r="C25" s="22" t="s">
        <v>7</v>
      </c>
      <c r="D25" s="5" t="s">
        <v>69</v>
      </c>
      <c r="E25" s="5"/>
      <c r="F25" s="5"/>
      <c r="G25" s="5"/>
      <c r="H25" s="199"/>
      <c r="I25" s="211"/>
      <c r="J25" s="62"/>
      <c r="K25" s="212"/>
      <c r="L25" s="211"/>
      <c r="M25" s="62"/>
      <c r="N25" s="212"/>
      <c r="O25" s="180"/>
    </row>
    <row r="26" spans="1:15" ht="15.75">
      <c r="A26" s="5"/>
      <c r="B26" s="33"/>
      <c r="C26" s="22" t="s">
        <v>9</v>
      </c>
      <c r="D26" s="5" t="s">
        <v>70</v>
      </c>
      <c r="E26" s="5"/>
      <c r="F26" s="5"/>
      <c r="G26" s="5"/>
      <c r="H26" s="199"/>
      <c r="I26" s="211"/>
      <c r="J26" s="62"/>
      <c r="K26" s="212"/>
      <c r="L26" s="211"/>
      <c r="M26" s="62"/>
      <c r="N26" s="212"/>
      <c r="O26" s="180"/>
    </row>
    <row r="27" spans="1:15" ht="16.5" thickBot="1">
      <c r="A27" s="5"/>
      <c r="B27" s="33" t="s">
        <v>71</v>
      </c>
      <c r="C27" s="64" t="s">
        <v>72</v>
      </c>
      <c r="D27" s="5"/>
      <c r="E27" s="5"/>
      <c r="F27" s="5"/>
      <c r="G27" s="5"/>
      <c r="H27" s="192"/>
      <c r="I27" s="264">
        <f>+I28+I30+I29</f>
        <v>8647184</v>
      </c>
      <c r="J27" s="147">
        <f>+J28+J29+J30</f>
        <v>13036617</v>
      </c>
      <c r="K27" s="265">
        <f>+J27+I27</f>
        <v>21683801</v>
      </c>
      <c r="L27" s="264">
        <f>+L28+L29+L30</f>
        <v>4851141</v>
      </c>
      <c r="M27" s="147">
        <f>+M28+M29+M30</f>
        <v>5750964</v>
      </c>
      <c r="N27" s="265">
        <f>+L27+M27</f>
        <v>10602105</v>
      </c>
      <c r="O27" s="180"/>
    </row>
    <row r="28" spans="1:15" ht="15.75">
      <c r="A28" s="5"/>
      <c r="B28" s="33"/>
      <c r="C28" s="22" t="s">
        <v>5</v>
      </c>
      <c r="D28" s="5" t="s">
        <v>73</v>
      </c>
      <c r="E28" s="5"/>
      <c r="F28" s="5"/>
      <c r="G28" s="5"/>
      <c r="H28" s="199"/>
      <c r="I28" s="220">
        <v>5317630</v>
      </c>
      <c r="J28" s="65">
        <v>13036617</v>
      </c>
      <c r="K28" s="266">
        <f>+J28+I28</f>
        <v>18354247</v>
      </c>
      <c r="L28" s="220">
        <v>4844509</v>
      </c>
      <c r="M28" s="65">
        <v>5454809</v>
      </c>
      <c r="N28" s="266">
        <f>+L28+M28</f>
        <v>10299318</v>
      </c>
      <c r="O28" s="180"/>
    </row>
    <row r="29" spans="1:15" ht="15.75">
      <c r="A29" s="5"/>
      <c r="B29" s="33"/>
      <c r="C29" s="22" t="s">
        <v>7</v>
      </c>
      <c r="D29" s="5" t="s">
        <v>74</v>
      </c>
      <c r="E29" s="5"/>
      <c r="F29" s="5"/>
      <c r="G29" s="5"/>
      <c r="H29" s="199"/>
      <c r="I29" s="220"/>
      <c r="J29" s="98"/>
      <c r="K29" s="197"/>
      <c r="L29" s="220"/>
      <c r="M29" s="98"/>
      <c r="N29" s="197"/>
      <c r="O29" s="180"/>
    </row>
    <row r="30" spans="1:15" ht="15.75">
      <c r="A30" s="5"/>
      <c r="B30" s="33"/>
      <c r="C30" s="22" t="s">
        <v>9</v>
      </c>
      <c r="D30" s="5" t="s">
        <v>10</v>
      </c>
      <c r="E30" s="5"/>
      <c r="F30" s="5"/>
      <c r="G30" s="5"/>
      <c r="H30" s="199"/>
      <c r="I30" s="220">
        <v>3329554</v>
      </c>
      <c r="J30" s="98"/>
      <c r="K30" s="266">
        <f>+I30+J30</f>
        <v>3329554</v>
      </c>
      <c r="L30" s="220">
        <v>6632</v>
      </c>
      <c r="M30" s="98">
        <v>296155</v>
      </c>
      <c r="N30" s="266">
        <f>+L30+M30</f>
        <v>302787</v>
      </c>
      <c r="O30" s="180"/>
    </row>
    <row r="31" spans="1:15" ht="16.5" thickBot="1">
      <c r="A31" s="5"/>
      <c r="B31" s="33" t="s">
        <v>75</v>
      </c>
      <c r="C31" s="64" t="s">
        <v>218</v>
      </c>
      <c r="D31" s="5"/>
      <c r="E31" s="5"/>
      <c r="F31" s="5"/>
      <c r="G31" s="5"/>
      <c r="H31" s="192"/>
      <c r="I31" s="193"/>
      <c r="J31" s="59"/>
      <c r="K31" s="194"/>
      <c r="L31" s="193"/>
      <c r="M31" s="59"/>
      <c r="N31" s="194"/>
      <c r="O31" s="180"/>
    </row>
    <row r="32" spans="1:15" ht="15.75">
      <c r="A32" s="5"/>
      <c r="B32" s="33"/>
      <c r="C32" s="22" t="s">
        <v>5</v>
      </c>
      <c r="D32" s="5" t="s">
        <v>76</v>
      </c>
      <c r="E32" s="5"/>
      <c r="F32" s="5"/>
      <c r="G32" s="5"/>
      <c r="H32" s="199"/>
      <c r="I32" s="211"/>
      <c r="J32" s="62"/>
      <c r="K32" s="212"/>
      <c r="L32" s="211"/>
      <c r="M32" s="62"/>
      <c r="N32" s="212"/>
      <c r="O32" s="180"/>
    </row>
    <row r="33" spans="1:15" ht="15.75">
      <c r="A33" s="5"/>
      <c r="B33" s="33"/>
      <c r="C33" s="22" t="s">
        <v>7</v>
      </c>
      <c r="D33" s="5" t="s">
        <v>77</v>
      </c>
      <c r="E33" s="5"/>
      <c r="F33" s="5"/>
      <c r="G33" s="5"/>
      <c r="H33" s="199"/>
      <c r="I33" s="211"/>
      <c r="J33" s="221"/>
      <c r="K33" s="212"/>
      <c r="L33" s="211"/>
      <c r="M33" s="221"/>
      <c r="N33" s="212"/>
      <c r="O33" s="180"/>
    </row>
    <row r="34" spans="1:15" ht="16.5" thickBot="1">
      <c r="A34" s="5"/>
      <c r="B34" s="33" t="s">
        <v>32</v>
      </c>
      <c r="C34" s="46" t="s">
        <v>78</v>
      </c>
      <c r="D34" s="5"/>
      <c r="E34" s="5"/>
      <c r="F34" s="5"/>
      <c r="G34" s="5"/>
      <c r="H34" s="192"/>
      <c r="I34" s="222">
        <v>9952365</v>
      </c>
      <c r="J34" s="223">
        <v>1479467</v>
      </c>
      <c r="K34" s="265">
        <f>+J34+I34</f>
        <v>11431832</v>
      </c>
      <c r="L34" s="222">
        <v>5520046</v>
      </c>
      <c r="M34" s="223">
        <v>1224438</v>
      </c>
      <c r="N34" s="265">
        <f>+M34+L34</f>
        <v>6744484</v>
      </c>
      <c r="O34" s="180"/>
    </row>
    <row r="35" spans="1:15" ht="16.5" thickBot="1">
      <c r="A35" s="5"/>
      <c r="B35" s="33" t="s">
        <v>36</v>
      </c>
      <c r="C35" s="46" t="s">
        <v>79</v>
      </c>
      <c r="D35" s="5"/>
      <c r="E35" s="5"/>
      <c r="F35" s="5"/>
      <c r="G35" s="5"/>
      <c r="H35" s="192"/>
      <c r="I35" s="219"/>
      <c r="J35" s="93"/>
      <c r="K35" s="224"/>
      <c r="L35" s="219"/>
      <c r="M35" s="93"/>
      <c r="N35" s="224"/>
      <c r="O35" s="180"/>
    </row>
    <row r="36" spans="1:15" ht="16.5" thickBot="1">
      <c r="A36" s="5"/>
      <c r="B36" s="33" t="s">
        <v>39</v>
      </c>
      <c r="C36" s="46" t="s">
        <v>174</v>
      </c>
      <c r="D36" s="5"/>
      <c r="E36" s="5"/>
      <c r="F36" s="5"/>
      <c r="G36" s="5"/>
      <c r="H36" s="192" t="s">
        <v>169</v>
      </c>
      <c r="I36" s="222">
        <v>197511179</v>
      </c>
      <c r="J36" s="225">
        <v>18498034</v>
      </c>
      <c r="K36" s="265">
        <f>+I36+J36</f>
        <v>216009213</v>
      </c>
      <c r="L36" s="222">
        <v>70377455</v>
      </c>
      <c r="M36" s="225">
        <v>10875453</v>
      </c>
      <c r="N36" s="265">
        <f>+L36+M36</f>
        <v>81252908</v>
      </c>
      <c r="O36" s="180"/>
    </row>
    <row r="37" spans="1:15" ht="16.5" thickBot="1">
      <c r="A37" s="5"/>
      <c r="B37" s="33" t="s">
        <v>40</v>
      </c>
      <c r="C37" s="46" t="s">
        <v>80</v>
      </c>
      <c r="D37" s="5"/>
      <c r="E37" s="5"/>
      <c r="F37" s="5"/>
      <c r="G37" s="5"/>
      <c r="H37" s="192"/>
      <c r="I37" s="267">
        <f>+I39+I40</f>
        <v>81908176</v>
      </c>
      <c r="J37" s="219"/>
      <c r="K37" s="268">
        <f>+K39+K40</f>
        <v>81908176</v>
      </c>
      <c r="L37" s="269">
        <f>+L39+L40</f>
        <v>42990715</v>
      </c>
      <c r="M37" s="226"/>
      <c r="N37" s="268">
        <f>+L37+M37</f>
        <v>42990715</v>
      </c>
      <c r="O37" s="180"/>
    </row>
    <row r="38" spans="1:15" ht="15.75">
      <c r="A38" s="5"/>
      <c r="B38" s="33"/>
      <c r="C38" s="22" t="s">
        <v>5</v>
      </c>
      <c r="D38" s="5" t="s">
        <v>81</v>
      </c>
      <c r="E38" s="5"/>
      <c r="F38" s="5"/>
      <c r="G38" s="5"/>
      <c r="H38" s="199"/>
      <c r="I38" s="220"/>
      <c r="J38" s="65"/>
      <c r="K38" s="227"/>
      <c r="L38" s="220"/>
      <c r="M38" s="65"/>
      <c r="N38" s="227"/>
      <c r="O38" s="180"/>
    </row>
    <row r="39" spans="1:15" ht="15.75">
      <c r="A39" s="5"/>
      <c r="B39" s="33"/>
      <c r="C39" s="22" t="s">
        <v>7</v>
      </c>
      <c r="D39" s="5" t="s">
        <v>82</v>
      </c>
      <c r="E39" s="5"/>
      <c r="F39" s="5"/>
      <c r="G39" s="5"/>
      <c r="H39" s="199"/>
      <c r="I39" s="196">
        <v>44245278</v>
      </c>
      <c r="J39" s="228"/>
      <c r="K39" s="270">
        <f>+I39+J39</f>
        <v>44245278</v>
      </c>
      <c r="L39" s="196">
        <v>28677103</v>
      </c>
      <c r="M39" s="228"/>
      <c r="N39" s="270">
        <f>+L39+M39</f>
        <v>28677103</v>
      </c>
      <c r="O39" s="180"/>
    </row>
    <row r="40" spans="1:15" ht="15.75">
      <c r="A40" s="5"/>
      <c r="B40" s="33"/>
      <c r="C40" s="22" t="s">
        <v>9</v>
      </c>
      <c r="D40" s="5" t="s">
        <v>83</v>
      </c>
      <c r="E40" s="5"/>
      <c r="F40" s="5"/>
      <c r="G40" s="5"/>
      <c r="H40" s="199"/>
      <c r="I40" s="220">
        <v>37662898</v>
      </c>
      <c r="J40" s="65"/>
      <c r="K40" s="270">
        <f>+I40+J40</f>
        <v>37662898</v>
      </c>
      <c r="L40" s="220">
        <v>14313612</v>
      </c>
      <c r="M40" s="65"/>
      <c r="N40" s="270">
        <f>+L40+M40</f>
        <v>14313612</v>
      </c>
      <c r="O40" s="180"/>
    </row>
    <row r="41" spans="1:15" ht="15.75">
      <c r="A41" s="5"/>
      <c r="B41" s="33"/>
      <c r="C41" s="22" t="s">
        <v>21</v>
      </c>
      <c r="D41" s="5" t="s">
        <v>84</v>
      </c>
      <c r="E41" s="5"/>
      <c r="F41" s="5"/>
      <c r="G41" s="5"/>
      <c r="H41" s="199"/>
      <c r="I41" s="220"/>
      <c r="J41" s="228"/>
      <c r="K41" s="227"/>
      <c r="L41" s="220"/>
      <c r="M41" s="228"/>
      <c r="N41" s="227"/>
      <c r="O41" s="180"/>
    </row>
    <row r="42" spans="1:15" ht="16.5" thickBot="1">
      <c r="A42" s="5"/>
      <c r="B42" s="33" t="s">
        <v>41</v>
      </c>
      <c r="C42" s="64" t="s">
        <v>176</v>
      </c>
      <c r="D42" s="5"/>
      <c r="E42" s="5"/>
      <c r="F42" s="5"/>
      <c r="G42" s="5"/>
      <c r="H42" s="192" t="s">
        <v>173</v>
      </c>
      <c r="I42" s="229">
        <v>44799551</v>
      </c>
      <c r="J42" s="93">
        <v>40537557</v>
      </c>
      <c r="K42" s="268">
        <f t="shared" ref="K42:K48" si="2">+I42+J42</f>
        <v>85337108</v>
      </c>
      <c r="L42" s="219">
        <v>9503716</v>
      </c>
      <c r="M42" s="93">
        <v>8796137</v>
      </c>
      <c r="N42" s="268">
        <f>+L42+M42</f>
        <v>18299853</v>
      </c>
      <c r="O42" s="180"/>
    </row>
    <row r="43" spans="1:15" ht="16.5" thickBot="1">
      <c r="A43" s="5"/>
      <c r="B43" s="33" t="s">
        <v>44</v>
      </c>
      <c r="C43" s="64" t="s">
        <v>178</v>
      </c>
      <c r="D43" s="230"/>
      <c r="E43" s="5"/>
      <c r="F43" s="5"/>
      <c r="G43" s="5"/>
      <c r="H43" s="231" t="s">
        <v>175</v>
      </c>
      <c r="I43" s="271">
        <f>+I44+I47+I51+I53</f>
        <v>273617861</v>
      </c>
      <c r="J43" s="59"/>
      <c r="K43" s="268">
        <f t="shared" si="2"/>
        <v>273617861</v>
      </c>
      <c r="L43" s="232">
        <v>227544068</v>
      </c>
      <c r="M43" s="59"/>
      <c r="N43" s="268">
        <f>+L43+M43</f>
        <v>227544068</v>
      </c>
      <c r="O43" s="180"/>
    </row>
    <row r="44" spans="1:15" ht="15.75">
      <c r="A44" s="5"/>
      <c r="B44" s="33"/>
      <c r="C44" s="22" t="s">
        <v>5</v>
      </c>
      <c r="D44" s="5" t="s">
        <v>157</v>
      </c>
      <c r="E44" s="5"/>
      <c r="F44" s="5"/>
      <c r="G44" s="5"/>
      <c r="H44" s="233"/>
      <c r="I44" s="272">
        <f>+I45+I46</f>
        <v>120000000</v>
      </c>
      <c r="J44" s="62"/>
      <c r="K44" s="273">
        <f t="shared" si="2"/>
        <v>120000000</v>
      </c>
      <c r="L44" s="272">
        <f>+L45</f>
        <v>120000000</v>
      </c>
      <c r="M44" s="62"/>
      <c r="N44" s="273">
        <f>+L44+M44</f>
        <v>120000000</v>
      </c>
      <c r="O44" s="180"/>
    </row>
    <row r="45" spans="1:15" ht="15.75">
      <c r="A45" s="5"/>
      <c r="B45" s="33"/>
      <c r="C45" s="46"/>
      <c r="D45" s="5" t="s">
        <v>85</v>
      </c>
      <c r="E45" s="5"/>
      <c r="F45" s="5"/>
      <c r="G45" s="5"/>
      <c r="H45" s="234"/>
      <c r="I45" s="214">
        <v>160000000</v>
      </c>
      <c r="J45" s="235"/>
      <c r="K45" s="266">
        <f t="shared" si="2"/>
        <v>160000000</v>
      </c>
      <c r="L45" s="214">
        <v>120000000</v>
      </c>
      <c r="M45" s="235"/>
      <c r="N45" s="266">
        <f>+L45+M45</f>
        <v>120000000</v>
      </c>
      <c r="O45" s="180"/>
    </row>
    <row r="46" spans="1:15" ht="15.75">
      <c r="A46" s="5"/>
      <c r="B46" s="33"/>
      <c r="C46" s="46"/>
      <c r="D46" s="5" t="s">
        <v>86</v>
      </c>
      <c r="E46" s="5"/>
      <c r="F46" s="5"/>
      <c r="G46" s="5"/>
      <c r="H46" s="234"/>
      <c r="I46" s="236">
        <v>-40000000</v>
      </c>
      <c r="J46" s="235"/>
      <c r="K46" s="266">
        <f t="shared" si="2"/>
        <v>-40000000</v>
      </c>
      <c r="L46" s="236"/>
      <c r="M46" s="235"/>
      <c r="N46" s="197"/>
      <c r="O46" s="180"/>
    </row>
    <row r="47" spans="1:15" ht="15.75">
      <c r="A47" s="5"/>
      <c r="B47" s="33"/>
      <c r="C47" s="22" t="s">
        <v>7</v>
      </c>
      <c r="D47" s="64" t="s">
        <v>87</v>
      </c>
      <c r="E47" s="5"/>
      <c r="F47" s="5"/>
      <c r="G47" s="5"/>
      <c r="H47" s="234"/>
      <c r="I47" s="274">
        <f>+I48</f>
        <v>17602579</v>
      </c>
      <c r="J47" s="238"/>
      <c r="K47" s="273">
        <f t="shared" si="2"/>
        <v>17602579</v>
      </c>
      <c r="L47" s="237">
        <v>12995199</v>
      </c>
      <c r="M47" s="238"/>
      <c r="N47" s="273">
        <f>+L47+M47</f>
        <v>12995199</v>
      </c>
      <c r="O47" s="180"/>
    </row>
    <row r="48" spans="1:15" ht="15.75">
      <c r="A48" s="5"/>
      <c r="B48" s="33"/>
      <c r="C48" s="22"/>
      <c r="D48" s="46" t="s">
        <v>147</v>
      </c>
      <c r="E48" s="5"/>
      <c r="F48" s="5"/>
      <c r="G48" s="5"/>
      <c r="H48" s="234"/>
      <c r="I48" s="214">
        <v>17602579</v>
      </c>
      <c r="J48" s="235"/>
      <c r="K48" s="266">
        <f t="shared" si="2"/>
        <v>17602579</v>
      </c>
      <c r="L48" s="214">
        <v>12995199</v>
      </c>
      <c r="M48" s="235"/>
      <c r="N48" s="266">
        <f>+L48+M48</f>
        <v>12995199</v>
      </c>
      <c r="O48" s="180"/>
    </row>
    <row r="49" spans="1:18" ht="15.75">
      <c r="A49" s="5"/>
      <c r="B49" s="33"/>
      <c r="C49" s="22"/>
      <c r="D49" s="64" t="s">
        <v>88</v>
      </c>
      <c r="E49" s="5"/>
      <c r="F49" s="5"/>
      <c r="G49" s="5"/>
      <c r="H49" s="234"/>
      <c r="I49" s="214"/>
      <c r="J49" s="235"/>
      <c r="K49" s="239"/>
      <c r="L49" s="214"/>
      <c r="M49" s="235"/>
      <c r="N49" s="239"/>
      <c r="O49" s="180"/>
    </row>
    <row r="50" spans="1:18" ht="15.75">
      <c r="A50" s="5"/>
      <c r="B50" s="33"/>
      <c r="C50" s="22"/>
      <c r="D50" s="64" t="s">
        <v>89</v>
      </c>
      <c r="E50" s="5"/>
      <c r="F50" s="5"/>
      <c r="G50" s="5"/>
      <c r="H50" s="234"/>
      <c r="I50" s="214"/>
      <c r="J50" s="235"/>
      <c r="K50" s="239"/>
      <c r="L50" s="214"/>
      <c r="M50" s="235"/>
      <c r="N50" s="239"/>
      <c r="O50" s="180"/>
    </row>
    <row r="51" spans="1:18" ht="15.75">
      <c r="A51" s="5"/>
      <c r="B51" s="33"/>
      <c r="C51" s="22" t="s">
        <v>9</v>
      </c>
      <c r="D51" s="46" t="s">
        <v>90</v>
      </c>
      <c r="E51" s="5"/>
      <c r="F51" s="5"/>
      <c r="G51" s="5"/>
      <c r="H51" s="234"/>
      <c r="I51" s="229">
        <v>134125282</v>
      </c>
      <c r="J51" s="238"/>
      <c r="K51" s="275">
        <f>+I51+J51</f>
        <v>134125282</v>
      </c>
      <c r="L51" s="229">
        <v>92658869</v>
      </c>
      <c r="M51" s="238"/>
      <c r="N51" s="275">
        <f>+L51+M51</f>
        <v>92658869</v>
      </c>
      <c r="O51" s="180"/>
    </row>
    <row r="52" spans="1:18" ht="15.75">
      <c r="A52" s="5"/>
      <c r="B52" s="33"/>
      <c r="C52" s="82" t="s">
        <v>21</v>
      </c>
      <c r="D52" s="5" t="s">
        <v>91</v>
      </c>
      <c r="E52" s="5"/>
      <c r="F52" s="5"/>
      <c r="G52" s="5"/>
      <c r="H52" s="234"/>
      <c r="I52" s="241"/>
      <c r="J52" s="238"/>
      <c r="K52" s="240"/>
      <c r="L52" s="241"/>
      <c r="M52" s="238"/>
      <c r="N52" s="240"/>
      <c r="O52" s="180"/>
    </row>
    <row r="53" spans="1:18" ht="15.75">
      <c r="A53" s="5"/>
      <c r="B53" s="33"/>
      <c r="C53" s="82" t="s">
        <v>55</v>
      </c>
      <c r="D53" s="5" t="s">
        <v>180</v>
      </c>
      <c r="E53" s="5"/>
      <c r="F53" s="5"/>
      <c r="G53" s="5"/>
      <c r="H53" s="234" t="s">
        <v>177</v>
      </c>
      <c r="I53" s="241">
        <v>1890000</v>
      </c>
      <c r="J53" s="238"/>
      <c r="K53" s="276">
        <f>+I53+J53</f>
        <v>1890000</v>
      </c>
      <c r="L53" s="241">
        <v>1890000</v>
      </c>
      <c r="M53" s="238"/>
      <c r="N53" s="276">
        <f>+L53+M53</f>
        <v>1890000</v>
      </c>
      <c r="O53" s="180"/>
    </row>
    <row r="54" spans="1:18" ht="15.75">
      <c r="A54" s="5"/>
      <c r="B54" s="33"/>
      <c r="C54" s="82" t="s">
        <v>57</v>
      </c>
      <c r="D54" s="5" t="s">
        <v>92</v>
      </c>
      <c r="E54" s="5"/>
      <c r="F54" s="5"/>
      <c r="G54" s="5"/>
      <c r="H54" s="234"/>
      <c r="I54" s="237"/>
      <c r="J54" s="238"/>
      <c r="K54" s="240"/>
      <c r="L54" s="237"/>
      <c r="M54" s="238"/>
      <c r="N54" s="240"/>
      <c r="O54" s="180"/>
    </row>
    <row r="55" spans="1:18" ht="15.75">
      <c r="A55" s="5"/>
      <c r="B55" s="33"/>
      <c r="C55" s="46"/>
      <c r="D55" s="5" t="s">
        <v>93</v>
      </c>
      <c r="E55" s="5"/>
      <c r="F55" s="5"/>
      <c r="G55" s="5"/>
      <c r="H55" s="234"/>
      <c r="I55" s="236"/>
      <c r="J55" s="235"/>
      <c r="K55" s="239"/>
      <c r="L55" s="236"/>
      <c r="M55" s="235"/>
      <c r="N55" s="239"/>
      <c r="O55" s="180"/>
    </row>
    <row r="56" spans="1:18" ht="15.75">
      <c r="A56" s="5"/>
      <c r="B56" s="33"/>
      <c r="C56" s="46"/>
      <c r="D56" s="5" t="s">
        <v>94</v>
      </c>
      <c r="E56" s="5"/>
      <c r="F56" s="5"/>
      <c r="G56" s="5"/>
      <c r="H56" s="234"/>
      <c r="I56" s="236"/>
      <c r="J56" s="235"/>
      <c r="K56" s="239"/>
      <c r="L56" s="236"/>
      <c r="M56" s="235"/>
      <c r="N56" s="239"/>
      <c r="O56" s="180"/>
    </row>
    <row r="57" spans="1:18" ht="16.5" thickBot="1">
      <c r="A57" s="5"/>
      <c r="B57" s="33" t="s">
        <v>47</v>
      </c>
      <c r="C57" s="64" t="s">
        <v>95</v>
      </c>
      <c r="D57" s="5"/>
      <c r="E57" s="5"/>
      <c r="F57" s="5"/>
      <c r="G57" s="5"/>
      <c r="H57" s="231"/>
      <c r="I57" s="264">
        <f>+I58</f>
        <v>107280643</v>
      </c>
      <c r="J57" s="59"/>
      <c r="K57" s="265">
        <f>+I57+J57</f>
        <v>107280643</v>
      </c>
      <c r="L57" s="264">
        <f>+L58</f>
        <v>46073793</v>
      </c>
      <c r="M57" s="59"/>
      <c r="N57" s="265">
        <f>+L57+M57</f>
        <v>46073793</v>
      </c>
      <c r="O57" s="180"/>
    </row>
    <row r="58" spans="1:18" ht="15.75">
      <c r="A58" s="5"/>
      <c r="B58" s="33"/>
      <c r="C58" s="22" t="s">
        <v>5</v>
      </c>
      <c r="D58" s="64" t="s">
        <v>96</v>
      </c>
      <c r="E58" s="5"/>
      <c r="F58" s="5"/>
      <c r="G58" s="5"/>
      <c r="H58" s="233"/>
      <c r="I58" s="220">
        <v>107280643</v>
      </c>
      <c r="J58" s="98"/>
      <c r="K58" s="266">
        <f>+I58+J58</f>
        <v>107280643</v>
      </c>
      <c r="L58" s="220">
        <v>46073793</v>
      </c>
      <c r="M58" s="98"/>
      <c r="N58" s="266">
        <f>+L58+M58</f>
        <v>46073793</v>
      </c>
      <c r="O58" s="180"/>
    </row>
    <row r="59" spans="1:18" ht="15.75">
      <c r="A59" s="5"/>
      <c r="B59" s="33"/>
      <c r="C59" s="22" t="s">
        <v>7</v>
      </c>
      <c r="D59" s="64" t="s">
        <v>97</v>
      </c>
      <c r="E59" s="5"/>
      <c r="F59" s="5"/>
      <c r="G59" s="5"/>
      <c r="H59" s="233"/>
      <c r="I59" s="220"/>
      <c r="J59" s="98"/>
      <c r="K59" s="197"/>
      <c r="L59" s="220"/>
      <c r="M59" s="98"/>
      <c r="N59" s="197"/>
      <c r="O59" s="180"/>
    </row>
    <row r="60" spans="1:18" ht="6" customHeight="1">
      <c r="A60" s="5"/>
      <c r="B60" s="33"/>
      <c r="C60" s="46"/>
      <c r="D60" s="5"/>
      <c r="E60" s="5"/>
      <c r="F60" s="5"/>
      <c r="G60" s="5"/>
      <c r="H60" s="242"/>
      <c r="I60" s="243"/>
      <c r="J60" s="37"/>
      <c r="K60" s="244"/>
      <c r="L60" s="243"/>
      <c r="M60" s="37"/>
      <c r="N60" s="244"/>
      <c r="O60" s="180"/>
    </row>
    <row r="61" spans="1:18" ht="19.5" thickBot="1">
      <c r="A61" s="5"/>
      <c r="B61" s="33"/>
      <c r="C61" s="245" t="s">
        <v>181</v>
      </c>
      <c r="D61" s="5"/>
      <c r="E61" s="5"/>
      <c r="F61" s="5"/>
      <c r="G61" s="5"/>
      <c r="H61" s="246" t="s">
        <v>179</v>
      </c>
      <c r="I61" s="277">
        <f>+I57+I43+I42+I37+I36+I34+I27+I8</f>
        <v>1844827913</v>
      </c>
      <c r="J61" s="278">
        <f>+J57+J43+J42+J37+J36+J34+J27+J8</f>
        <v>5914993382</v>
      </c>
      <c r="K61" s="279">
        <f>+I61+J61</f>
        <v>7759821295</v>
      </c>
      <c r="L61" s="277">
        <f>+L57+L43+L42+L37+L36+L34+L27+L8</f>
        <v>1234899061</v>
      </c>
      <c r="M61" s="278">
        <f>+M57+M43+M42+M37+M36+M34+M27+M8</f>
        <v>3634119246</v>
      </c>
      <c r="N61" s="280">
        <f>+L61+M61</f>
        <v>4869018307</v>
      </c>
      <c r="O61" s="180"/>
      <c r="R61" s="117"/>
    </row>
    <row r="62" spans="1:18" ht="7.5" customHeight="1" thickTop="1">
      <c r="A62" s="5"/>
      <c r="B62" s="26"/>
      <c r="C62" s="185"/>
      <c r="D62" s="27"/>
      <c r="E62" s="27"/>
      <c r="F62" s="27"/>
      <c r="G62" s="186"/>
      <c r="H62" s="247"/>
      <c r="I62" s="243"/>
      <c r="J62" s="37"/>
      <c r="K62" s="244"/>
      <c r="L62" s="243"/>
      <c r="M62" s="37"/>
      <c r="N62" s="244"/>
      <c r="O62" s="180"/>
      <c r="R62" s="117"/>
    </row>
    <row r="63" spans="1:18" ht="18.75">
      <c r="A63" s="5"/>
      <c r="B63" s="33"/>
      <c r="C63" s="248" t="s">
        <v>183</v>
      </c>
      <c r="D63" s="5"/>
      <c r="E63" s="5"/>
      <c r="F63" s="5"/>
      <c r="G63" s="249"/>
      <c r="H63" s="247" t="s">
        <v>182</v>
      </c>
      <c r="I63" s="243"/>
      <c r="J63" s="37"/>
      <c r="K63" s="244"/>
      <c r="L63" s="243"/>
      <c r="M63" s="37"/>
      <c r="N63" s="244"/>
      <c r="O63" s="180"/>
    </row>
    <row r="64" spans="1:18" ht="6.75" customHeight="1">
      <c r="A64" s="5"/>
      <c r="B64" s="33"/>
      <c r="C64" s="46"/>
      <c r="D64" s="5"/>
      <c r="E64" s="5"/>
      <c r="F64" s="5"/>
      <c r="G64" s="249"/>
      <c r="H64" s="247"/>
      <c r="I64" s="243"/>
      <c r="J64" s="37"/>
      <c r="K64" s="244"/>
      <c r="L64" s="243"/>
      <c r="M64" s="37"/>
      <c r="N64" s="244"/>
      <c r="O64" s="180"/>
    </row>
    <row r="65" spans="1:16" ht="16.5" thickBot="1">
      <c r="A65" s="5"/>
      <c r="B65" s="33" t="s">
        <v>3</v>
      </c>
      <c r="C65" s="46" t="s">
        <v>185</v>
      </c>
      <c r="D65" s="5"/>
      <c r="E65" s="5"/>
      <c r="F65" s="5"/>
      <c r="G65" s="249"/>
      <c r="H65" s="192" t="s">
        <v>184</v>
      </c>
      <c r="I65" s="222">
        <v>30850198</v>
      </c>
      <c r="J65" s="223">
        <v>117070605</v>
      </c>
      <c r="K65" s="265">
        <f>+I65+J65</f>
        <v>147920803</v>
      </c>
      <c r="L65" s="222">
        <v>25030018</v>
      </c>
      <c r="M65" s="223">
        <v>70350490</v>
      </c>
      <c r="N65" s="265">
        <f>+L65+M65</f>
        <v>95380508</v>
      </c>
      <c r="O65" s="180"/>
    </row>
    <row r="66" spans="1:16" ht="16.5" thickBot="1">
      <c r="A66" s="5"/>
      <c r="B66" s="33" t="s">
        <v>11</v>
      </c>
      <c r="C66" s="64" t="s">
        <v>187</v>
      </c>
      <c r="D66" s="5"/>
      <c r="E66" s="5"/>
      <c r="F66" s="5"/>
      <c r="G66" s="249"/>
      <c r="H66" s="192" t="s">
        <v>186</v>
      </c>
      <c r="I66" s="222">
        <v>278263816</v>
      </c>
      <c r="J66" s="223">
        <v>368754594</v>
      </c>
      <c r="K66" s="265">
        <f>+I66+J66</f>
        <v>647018410</v>
      </c>
      <c r="L66" s="222">
        <v>148674410</v>
      </c>
      <c r="M66" s="223">
        <v>283022246.19999999</v>
      </c>
      <c r="N66" s="265">
        <f>+L66+M66</f>
        <v>431696656.19999999</v>
      </c>
      <c r="O66" s="180"/>
    </row>
    <row r="67" spans="1:16" ht="16.5" thickBot="1">
      <c r="A67" s="5"/>
      <c r="B67" s="33" t="s">
        <v>15</v>
      </c>
      <c r="C67" s="46" t="s">
        <v>189</v>
      </c>
      <c r="D67" s="5"/>
      <c r="E67" s="5"/>
      <c r="F67" s="5"/>
      <c r="G67" s="249"/>
      <c r="H67" s="192" t="s">
        <v>188</v>
      </c>
      <c r="I67" s="222"/>
      <c r="J67" s="223"/>
      <c r="K67" s="250"/>
      <c r="L67" s="222">
        <v>23766002</v>
      </c>
      <c r="M67" s="223">
        <v>29445906</v>
      </c>
      <c r="N67" s="281">
        <f>+L67+M67</f>
        <v>53211908</v>
      </c>
      <c r="O67" s="180"/>
    </row>
    <row r="68" spans="1:16" ht="16.5" thickBot="1">
      <c r="A68" s="5"/>
      <c r="B68" s="33" t="s">
        <v>16</v>
      </c>
      <c r="C68" s="46" t="s">
        <v>158</v>
      </c>
      <c r="D68" s="5"/>
      <c r="E68" s="5"/>
      <c r="F68" s="5"/>
      <c r="G68" s="249"/>
      <c r="H68" s="192"/>
      <c r="I68" s="222">
        <v>609392354</v>
      </c>
      <c r="J68" s="223">
        <v>4835430971</v>
      </c>
      <c r="K68" s="281">
        <f>+I68+J68</f>
        <v>5444823325</v>
      </c>
      <c r="L68" s="222">
        <v>444669195</v>
      </c>
      <c r="M68" s="223">
        <v>3336658802</v>
      </c>
      <c r="N68" s="281">
        <f>+L68+M68</f>
        <v>3781327997</v>
      </c>
      <c r="O68" s="180"/>
    </row>
    <row r="69" spans="1:16" ht="19.5" thickBot="1">
      <c r="A69" s="5"/>
      <c r="B69" s="251"/>
      <c r="C69" s="252" t="s">
        <v>98</v>
      </c>
      <c r="D69" s="253"/>
      <c r="E69" s="253"/>
      <c r="F69" s="253"/>
      <c r="G69" s="254"/>
      <c r="H69" s="255"/>
      <c r="I69" s="277">
        <f>+I68+I67+I66+I65</f>
        <v>918506368</v>
      </c>
      <c r="J69" s="167">
        <f>+J68+J67+J66+J65</f>
        <v>5321256170</v>
      </c>
      <c r="K69" s="280">
        <f>+I69+J69</f>
        <v>6239762538</v>
      </c>
      <c r="L69" s="277">
        <f>+L65+L66+L67+L68</f>
        <v>642139625</v>
      </c>
      <c r="M69" s="167">
        <f>+M65+M66+M67+M68</f>
        <v>3719477444.1999998</v>
      </c>
      <c r="N69" s="280">
        <f>+L69+M69</f>
        <v>4361617069.1999998</v>
      </c>
      <c r="O69" s="180"/>
    </row>
    <row r="70" spans="1:16" ht="4.5" customHeight="1" thickTop="1">
      <c r="A70" s="5"/>
      <c r="B70" s="33"/>
      <c r="C70" s="46"/>
      <c r="D70" s="5"/>
      <c r="E70" s="5"/>
      <c r="F70" s="5"/>
      <c r="G70" s="5"/>
      <c r="H70" s="175"/>
      <c r="I70" s="5"/>
      <c r="J70" s="5"/>
      <c r="K70" s="5"/>
      <c r="L70" s="5"/>
      <c r="M70" s="5"/>
      <c r="N70" s="5"/>
      <c r="O70" s="180"/>
    </row>
    <row r="71" spans="1:16" ht="6.75" customHeight="1" thickBot="1">
      <c r="A71" s="256"/>
      <c r="B71" s="257"/>
      <c r="C71" s="258"/>
      <c r="D71" s="259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1"/>
      <c r="P71" s="5"/>
    </row>
    <row r="72" spans="1:16" ht="13.5" thickTop="1"/>
    <row r="73" spans="1:16" ht="3" customHeight="1"/>
    <row r="75" spans="1:16" ht="46.15" customHeight="1">
      <c r="B75" s="118"/>
      <c r="D75" s="118"/>
      <c r="E75" s="119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19"/>
    </row>
    <row r="76" spans="1:16" ht="16.5">
      <c r="C76" s="122"/>
      <c r="D76" s="122"/>
      <c r="E76" s="123"/>
      <c r="F76" s="124"/>
      <c r="G76" s="124"/>
      <c r="H76" s="124"/>
      <c r="I76" s="124"/>
      <c r="J76" s="124"/>
      <c r="K76" s="124"/>
      <c r="L76" s="128"/>
      <c r="M76" s="128"/>
      <c r="N76" s="128"/>
      <c r="O76" s="128"/>
      <c r="P76" s="125"/>
    </row>
    <row r="77" spans="1:16" ht="15.6" customHeight="1">
      <c r="B77" s="122"/>
      <c r="D77" s="122"/>
      <c r="E77" s="123"/>
      <c r="F77" s="124"/>
      <c r="G77" s="124"/>
      <c r="H77" s="124"/>
      <c r="I77" s="124"/>
      <c r="J77" s="124"/>
      <c r="K77" s="124"/>
      <c r="L77" s="128"/>
      <c r="M77" s="128"/>
      <c r="N77" s="128"/>
      <c r="O77" s="128"/>
      <c r="P77" s="125"/>
    </row>
    <row r="78" spans="1:16" ht="15.6" customHeight="1">
      <c r="C78" s="122"/>
      <c r="D78" s="122"/>
      <c r="E78" s="123"/>
      <c r="F78" s="124"/>
      <c r="G78" s="124"/>
      <c r="H78" s="124"/>
      <c r="I78" s="124"/>
      <c r="J78" s="124"/>
      <c r="K78" s="124"/>
      <c r="L78" s="128"/>
      <c r="M78" s="128"/>
      <c r="N78" s="128"/>
      <c r="O78" s="128"/>
      <c r="P78" s="125"/>
    </row>
    <row r="79" spans="1:16" ht="19.5">
      <c r="C79" s="122"/>
      <c r="D79" s="122"/>
      <c r="E79" s="123"/>
      <c r="G79" s="122"/>
      <c r="H79" s="3"/>
      <c r="I79" s="126"/>
      <c r="J79" s="122"/>
      <c r="K79" s="118"/>
    </row>
    <row r="80" spans="1:16" ht="31.15" customHeight="1">
      <c r="B80" s="120"/>
      <c r="C80" s="120"/>
      <c r="D80" s="120"/>
      <c r="E80" s="120"/>
      <c r="F80" s="127"/>
      <c r="G80" s="127"/>
      <c r="H80" s="120"/>
      <c r="I80" s="120"/>
      <c r="J80" s="120"/>
      <c r="K80" s="120"/>
      <c r="L80" s="120"/>
      <c r="M80" s="120"/>
    </row>
    <row r="81" spans="1:16" ht="18.75">
      <c r="B81" s="120"/>
      <c r="C81" s="120"/>
      <c r="D81" s="120"/>
      <c r="E81" s="120"/>
      <c r="F81" s="127"/>
      <c r="G81" s="127"/>
      <c r="H81" s="3"/>
      <c r="J81" s="118"/>
      <c r="L81" s="120"/>
      <c r="M81" s="120"/>
      <c r="N81" s="120"/>
    </row>
    <row r="82" spans="1:16" ht="16.5">
      <c r="B82" s="128"/>
      <c r="C82" s="128"/>
      <c r="D82" s="128"/>
      <c r="E82" s="128"/>
      <c r="F82" s="128"/>
      <c r="G82" s="128"/>
      <c r="H82" s="3"/>
      <c r="J82" s="122"/>
      <c r="L82" s="124"/>
      <c r="M82" s="124"/>
      <c r="N82" s="124"/>
    </row>
    <row r="83" spans="1:16" ht="16.149999999999999" customHeight="1">
      <c r="B83" s="129"/>
      <c r="C83" s="129"/>
      <c r="D83" s="129"/>
      <c r="E83" s="129"/>
      <c r="F83" s="129"/>
      <c r="G83" s="129"/>
      <c r="H83" s="130"/>
      <c r="L83" s="129"/>
      <c r="M83" s="129"/>
      <c r="N83" s="129"/>
    </row>
    <row r="84" spans="1:16" ht="18.75" customHeight="1">
      <c r="B84" s="129"/>
      <c r="C84" s="129"/>
      <c r="D84" s="129"/>
      <c r="E84" s="129"/>
      <c r="F84" s="130"/>
      <c r="G84" s="130"/>
      <c r="H84" s="130"/>
      <c r="L84" s="129"/>
      <c r="M84" s="129"/>
      <c r="N84" s="129"/>
    </row>
    <row r="85" spans="1:16" ht="14.25">
      <c r="B85" s="129"/>
      <c r="C85" s="129"/>
      <c r="D85" s="129"/>
      <c r="E85" s="129"/>
      <c r="F85" s="130"/>
      <c r="G85" s="131"/>
      <c r="H85" s="131"/>
      <c r="I85" s="130"/>
      <c r="J85" s="130"/>
    </row>
    <row r="87" spans="1:16" ht="15.75">
      <c r="A87" s="181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22"/>
    </row>
    <row r="1107" spans="1:6">
      <c r="A1107" s="263"/>
      <c r="B1107" s="263"/>
      <c r="C1107" s="263"/>
      <c r="D1107" s="263"/>
      <c r="E1107" s="263"/>
      <c r="F1107" s="263"/>
    </row>
    <row r="1135" spans="1:6">
      <c r="A1135" s="263"/>
      <c r="B1135" s="263"/>
      <c r="C1135" s="263"/>
      <c r="D1135" s="263"/>
      <c r="E1135" s="263"/>
      <c r="F1135" s="263"/>
    </row>
    <row r="1191" spans="1:6">
      <c r="A1191" s="263"/>
      <c r="B1191" s="263"/>
      <c r="C1191" s="263"/>
      <c r="D1191" s="263"/>
      <c r="E1191" s="263"/>
      <c r="F1191" s="263"/>
    </row>
    <row r="1219" spans="1:6">
      <c r="A1219" s="263"/>
      <c r="B1219" s="263"/>
      <c r="C1219" s="263"/>
      <c r="D1219" s="263"/>
      <c r="E1219" s="263"/>
      <c r="F1219" s="263"/>
    </row>
  </sheetData>
  <sheetProtection algorithmName="SHA-512" hashValue="TgtkGbu9uaLLZvJkyVNOhTKmACYEr0tmg/jL44kDGRwwE1jl+vC4bRZk12xddzGZSytqwnPBj/tHSZLqfsux9g==" saltValue="SGcFFJUf4gRhg3waBt4Ntg==" spinCount="100000" sheet="1" objects="1" scenarios="1"/>
  <mergeCells count="30">
    <mergeCell ref="A87:O87"/>
    <mergeCell ref="F80:G80"/>
    <mergeCell ref="H80:J80"/>
    <mergeCell ref="K80:M80"/>
    <mergeCell ref="F81:G81"/>
    <mergeCell ref="F82:G82"/>
    <mergeCell ref="B85:E85"/>
    <mergeCell ref="L81:N81"/>
    <mergeCell ref="B81:E81"/>
    <mergeCell ref="B82:E82"/>
    <mergeCell ref="L82:N82"/>
    <mergeCell ref="L83:N83"/>
    <mergeCell ref="L84:N84"/>
    <mergeCell ref="B83:E83"/>
    <mergeCell ref="F83:G83"/>
    <mergeCell ref="B84:E84"/>
    <mergeCell ref="B2:O2"/>
    <mergeCell ref="B3:O3"/>
    <mergeCell ref="I5:K5"/>
    <mergeCell ref="I6:K6"/>
    <mergeCell ref="L6:N6"/>
    <mergeCell ref="B80:E80"/>
    <mergeCell ref="L75:O75"/>
    <mergeCell ref="L76:O76"/>
    <mergeCell ref="L77:O77"/>
    <mergeCell ref="L78:O78"/>
    <mergeCell ref="F75:K75"/>
    <mergeCell ref="F76:K76"/>
    <mergeCell ref="F77:K77"/>
    <mergeCell ref="F78:K78"/>
  </mergeCells>
  <printOptions horizontalCentered="1"/>
  <pageMargins left="0.35433070866141736" right="0.15748031496062992" top="0.27559055118110237" bottom="0.23622047244094491" header="0.23622047244094491" footer="0.19685039370078741"/>
  <pageSetup paperSize="9" scale="57" orientation="portrait" blackAndWhite="1" r:id="rId1"/>
  <headerFooter alignWithMargins="0"/>
  <ignoredErrors>
    <ignoredError sqref="H8:H25 H36:H6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I107"/>
  <sheetViews>
    <sheetView showGridLines="0" zoomScale="75" workbookViewId="0">
      <selection activeCell="Q19" sqref="Q19"/>
    </sheetView>
  </sheetViews>
  <sheetFormatPr defaultRowHeight="12.75"/>
  <cols>
    <col min="1" max="1" width="1.85546875" style="3" customWidth="1"/>
    <col min="2" max="2" width="5.28515625" style="349" customWidth="1"/>
    <col min="3" max="3" width="7.42578125" style="3" customWidth="1"/>
    <col min="4" max="4" width="41.85546875" style="3" customWidth="1"/>
    <col min="5" max="5" width="9.140625" style="3"/>
    <col min="6" max="6" width="23.28515625" style="3" customWidth="1"/>
    <col min="7" max="7" width="8.140625" style="262" customWidth="1"/>
    <col min="8" max="8" width="24.42578125" style="3" customWidth="1"/>
    <col min="9" max="9" width="23" style="3" customWidth="1"/>
    <col min="10" max="10" width="17.5703125" style="3" customWidth="1"/>
    <col min="11" max="11" width="4.28515625" style="3" customWidth="1"/>
    <col min="12" max="12" width="11.28515625" style="3" bestFit="1" customWidth="1"/>
    <col min="13" max="16384" width="9.140625" style="3"/>
  </cols>
  <sheetData>
    <row r="1" spans="1:35" ht="14.25" customHeight="1" thickTop="1">
      <c r="A1" s="5"/>
      <c r="B1" s="282"/>
      <c r="C1" s="171"/>
      <c r="D1" s="172"/>
      <c r="E1" s="172"/>
      <c r="F1" s="172"/>
      <c r="G1" s="173"/>
      <c r="H1" s="173"/>
      <c r="I1" s="283"/>
      <c r="J1" s="284"/>
      <c r="K1" s="5"/>
    </row>
    <row r="2" spans="1:35" ht="21.75" customHeight="1">
      <c r="A2" s="5"/>
      <c r="B2" s="285" t="s">
        <v>229</v>
      </c>
      <c r="C2" s="286"/>
      <c r="D2" s="286"/>
      <c r="E2" s="286"/>
      <c r="F2" s="286"/>
      <c r="G2" s="286"/>
      <c r="H2" s="286"/>
      <c r="I2" s="286"/>
      <c r="J2" s="287"/>
      <c r="K2" s="288"/>
    </row>
    <row r="3" spans="1:35" ht="18.75">
      <c r="A3" s="5"/>
      <c r="B3" s="285" t="s">
        <v>227</v>
      </c>
      <c r="C3" s="286"/>
      <c r="D3" s="286"/>
      <c r="E3" s="286"/>
      <c r="F3" s="286"/>
      <c r="G3" s="286"/>
      <c r="H3" s="286"/>
      <c r="I3" s="286"/>
      <c r="J3" s="287"/>
      <c r="K3" s="288"/>
    </row>
    <row r="4" spans="1:35" ht="6.75" customHeight="1">
      <c r="A4" s="5"/>
      <c r="B4" s="289"/>
      <c r="C4" s="5"/>
      <c r="D4" s="290"/>
      <c r="E4" s="291"/>
      <c r="F4" s="291"/>
      <c r="G4" s="292"/>
      <c r="H4" s="5"/>
      <c r="I4" s="5"/>
      <c r="J4" s="256"/>
      <c r="K4" s="5"/>
    </row>
    <row r="5" spans="1:35" ht="16.5">
      <c r="A5" s="5"/>
      <c r="B5" s="289"/>
      <c r="C5" s="5"/>
      <c r="D5" s="5"/>
      <c r="E5" s="5"/>
      <c r="F5" s="5"/>
      <c r="G5" s="293" t="s">
        <v>163</v>
      </c>
      <c r="H5" s="294" t="s">
        <v>0</v>
      </c>
      <c r="I5" s="294" t="s">
        <v>1</v>
      </c>
      <c r="J5" s="295"/>
      <c r="K5" s="22"/>
    </row>
    <row r="6" spans="1:35" ht="19.5" thickBot="1">
      <c r="A6" s="5"/>
      <c r="B6" s="289"/>
      <c r="C6" s="182"/>
      <c r="D6" s="183"/>
      <c r="E6" s="5"/>
      <c r="F6" s="5"/>
      <c r="G6" s="293"/>
      <c r="H6" s="294" t="s">
        <v>231</v>
      </c>
      <c r="I6" s="294" t="s">
        <v>230</v>
      </c>
      <c r="J6" s="295"/>
      <c r="K6" s="22"/>
    </row>
    <row r="7" spans="1:35" ht="11.25" customHeight="1" thickBot="1">
      <c r="A7" s="5"/>
      <c r="B7" s="289"/>
      <c r="C7" s="5"/>
      <c r="D7" s="5"/>
      <c r="E7" s="5"/>
      <c r="F7" s="5"/>
      <c r="G7" s="296"/>
      <c r="H7" s="297"/>
      <c r="I7" s="297"/>
      <c r="J7" s="295"/>
      <c r="K7" s="22"/>
    </row>
    <row r="8" spans="1:35" ht="17.25" thickBot="1">
      <c r="A8" s="5"/>
      <c r="B8" s="298" t="s">
        <v>3</v>
      </c>
      <c r="C8" s="299" t="s">
        <v>208</v>
      </c>
      <c r="D8" s="300"/>
      <c r="E8" s="5"/>
      <c r="F8" s="5"/>
      <c r="G8" s="301" t="s">
        <v>182</v>
      </c>
      <c r="H8" s="351">
        <f>+H9+H17+H18+H23+H26</f>
        <v>535402948</v>
      </c>
      <c r="I8" s="351">
        <f>+I9+I17+I18+I23+I26</f>
        <v>302560842</v>
      </c>
      <c r="J8" s="256"/>
      <c r="K8" s="5"/>
      <c r="L8" s="302"/>
      <c r="M8" s="303"/>
      <c r="N8" s="303"/>
      <c r="O8" s="304"/>
      <c r="P8" s="303"/>
      <c r="Q8" s="303"/>
      <c r="R8" s="304"/>
      <c r="S8" s="303"/>
      <c r="T8" s="303"/>
      <c r="U8" s="304"/>
      <c r="V8" s="303"/>
      <c r="W8" s="303"/>
      <c r="X8" s="304"/>
      <c r="Y8" s="303"/>
      <c r="Z8" s="303"/>
      <c r="AB8" s="303"/>
      <c r="AC8" s="303"/>
      <c r="AE8" s="303"/>
      <c r="AF8" s="303"/>
      <c r="AH8" s="303"/>
      <c r="AI8" s="303"/>
    </row>
    <row r="9" spans="1:35" ht="16.5">
      <c r="A9" s="5"/>
      <c r="B9" s="298"/>
      <c r="C9" s="294" t="s">
        <v>5</v>
      </c>
      <c r="D9" s="300" t="s">
        <v>99</v>
      </c>
      <c r="E9" s="5"/>
      <c r="F9" s="305"/>
      <c r="G9" s="306"/>
      <c r="H9" s="352">
        <f>+H10+H13+H16</f>
        <v>427397058</v>
      </c>
      <c r="I9" s="352">
        <f>+I10+I13+I16</f>
        <v>242526941</v>
      </c>
      <c r="J9" s="256"/>
      <c r="K9" s="5"/>
      <c r="L9" s="307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</row>
    <row r="10" spans="1:35" ht="16.5">
      <c r="A10" s="5"/>
      <c r="B10" s="298"/>
      <c r="C10" s="308"/>
      <c r="D10" s="300" t="s">
        <v>100</v>
      </c>
      <c r="E10" s="5"/>
      <c r="F10" s="305"/>
      <c r="G10" s="309"/>
      <c r="H10" s="353">
        <f>+H11+H12</f>
        <v>208618744</v>
      </c>
      <c r="I10" s="353">
        <f>+I11+I12</f>
        <v>110917094</v>
      </c>
      <c r="J10" s="256"/>
      <c r="K10" s="5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B10" s="304"/>
      <c r="AE10" s="304"/>
      <c r="AH10" s="304"/>
    </row>
    <row r="11" spans="1:35" ht="16.5">
      <c r="A11" s="5"/>
      <c r="B11" s="298"/>
      <c r="C11" s="308"/>
      <c r="D11" s="300" t="s">
        <v>101</v>
      </c>
      <c r="E11" s="5"/>
      <c r="F11" s="310"/>
      <c r="G11" s="311"/>
      <c r="H11" s="312">
        <v>76066501</v>
      </c>
      <c r="I11" s="312">
        <v>38448630</v>
      </c>
      <c r="J11" s="256"/>
      <c r="K11" s="5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C11" s="304"/>
    </row>
    <row r="12" spans="1:35" ht="16.5">
      <c r="A12" s="5"/>
      <c r="B12" s="298"/>
      <c r="C12" s="308"/>
      <c r="D12" s="300" t="s">
        <v>102</v>
      </c>
      <c r="E12" s="5"/>
      <c r="F12" s="305"/>
      <c r="G12" s="311"/>
      <c r="H12" s="312">
        <v>132552243</v>
      </c>
      <c r="I12" s="312">
        <v>72468464</v>
      </c>
      <c r="J12" s="256"/>
      <c r="K12" s="5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</row>
    <row r="13" spans="1:35" ht="16.5">
      <c r="A13" s="5"/>
      <c r="B13" s="298"/>
      <c r="C13" s="308"/>
      <c r="D13" s="313" t="s">
        <v>103</v>
      </c>
      <c r="E13" s="5"/>
      <c r="F13" s="5"/>
      <c r="G13" s="311"/>
      <c r="H13" s="354">
        <f>+H14+H15</f>
        <v>216857779</v>
      </c>
      <c r="I13" s="354">
        <f>+I14+I15</f>
        <v>127467297</v>
      </c>
      <c r="J13" s="256"/>
      <c r="K13" s="5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</row>
    <row r="14" spans="1:35" ht="16.5">
      <c r="A14" s="5"/>
      <c r="B14" s="298"/>
      <c r="C14" s="308"/>
      <c r="D14" s="300" t="s">
        <v>101</v>
      </c>
      <c r="E14" s="5"/>
      <c r="F14" s="5"/>
      <c r="G14" s="311"/>
      <c r="H14" s="312">
        <v>49184089</v>
      </c>
      <c r="I14" s="312">
        <v>30395705</v>
      </c>
      <c r="J14" s="256"/>
      <c r="K14" s="5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</row>
    <row r="15" spans="1:35" ht="16.5">
      <c r="A15" s="5"/>
      <c r="B15" s="298"/>
      <c r="C15" s="308"/>
      <c r="D15" s="300" t="s">
        <v>102</v>
      </c>
      <c r="E15" s="5"/>
      <c r="F15" s="5"/>
      <c r="G15" s="311"/>
      <c r="H15" s="312">
        <v>167673690</v>
      </c>
      <c r="I15" s="312">
        <v>97071592</v>
      </c>
      <c r="J15" s="256"/>
      <c r="K15" s="5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</row>
    <row r="16" spans="1:35" ht="16.5">
      <c r="A16" s="5"/>
      <c r="B16" s="298"/>
      <c r="C16" s="308"/>
      <c r="D16" s="300" t="s">
        <v>104</v>
      </c>
      <c r="E16" s="5"/>
      <c r="F16" s="5"/>
      <c r="G16" s="311"/>
      <c r="H16" s="314">
        <v>1920535</v>
      </c>
      <c r="I16" s="314">
        <v>4142550</v>
      </c>
      <c r="J16" s="256"/>
      <c r="K16" s="5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</row>
    <row r="17" spans="1:26" ht="16.5">
      <c r="A17" s="5"/>
      <c r="B17" s="298"/>
      <c r="C17" s="294" t="s">
        <v>7</v>
      </c>
      <c r="D17" s="300" t="s">
        <v>105</v>
      </c>
      <c r="E17" s="5"/>
      <c r="F17" s="5"/>
      <c r="G17" s="311"/>
      <c r="H17" s="314">
        <v>4238776</v>
      </c>
      <c r="I17" s="314">
        <v>3916905</v>
      </c>
      <c r="J17" s="256"/>
      <c r="K17" s="5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</row>
    <row r="18" spans="1:26" ht="16.5">
      <c r="A18" s="5"/>
      <c r="B18" s="298"/>
      <c r="C18" s="294" t="s">
        <v>9</v>
      </c>
      <c r="D18" s="300" t="s">
        <v>106</v>
      </c>
      <c r="E18" s="5"/>
      <c r="F18" s="5"/>
      <c r="G18" s="311"/>
      <c r="H18" s="354">
        <f>+H19+H20+H21+H22</f>
        <v>46911069</v>
      </c>
      <c r="I18" s="354">
        <f>+I19+I20+I21+I22</f>
        <v>26322867</v>
      </c>
      <c r="J18" s="256"/>
      <c r="K18" s="5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</row>
    <row r="19" spans="1:26" ht="16.5">
      <c r="A19" s="5"/>
      <c r="B19" s="298"/>
      <c r="C19" s="308"/>
      <c r="D19" s="300" t="s">
        <v>148</v>
      </c>
      <c r="E19" s="5"/>
      <c r="F19" s="5"/>
      <c r="G19" s="311"/>
      <c r="H19" s="315">
        <v>22649841</v>
      </c>
      <c r="I19" s="315">
        <v>4716935</v>
      </c>
      <c r="J19" s="256"/>
      <c r="K19" s="5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</row>
    <row r="20" spans="1:26" ht="16.5">
      <c r="A20" s="5"/>
      <c r="B20" s="298"/>
      <c r="C20" s="308"/>
      <c r="D20" s="300" t="s">
        <v>107</v>
      </c>
      <c r="E20" s="5"/>
      <c r="F20" s="5"/>
      <c r="G20" s="311"/>
      <c r="H20" s="315">
        <v>409722</v>
      </c>
      <c r="I20" s="315">
        <v>8200</v>
      </c>
      <c r="J20" s="256"/>
      <c r="K20" s="5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</row>
    <row r="21" spans="1:26" ht="16.5">
      <c r="A21" s="5"/>
      <c r="B21" s="298"/>
      <c r="C21" s="308"/>
      <c r="D21" s="300" t="s">
        <v>108</v>
      </c>
      <c r="E21" s="5"/>
      <c r="F21" s="5"/>
      <c r="G21" s="311"/>
      <c r="H21" s="315">
        <v>23851506</v>
      </c>
      <c r="I21" s="315">
        <v>21597732</v>
      </c>
      <c r="J21" s="256"/>
      <c r="K21" s="5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</row>
    <row r="22" spans="1:26" ht="16.5">
      <c r="A22" s="5"/>
      <c r="B22" s="298"/>
      <c r="C22" s="294"/>
      <c r="D22" s="308" t="s">
        <v>221</v>
      </c>
      <c r="E22" s="5"/>
      <c r="F22" s="5"/>
      <c r="G22" s="311"/>
      <c r="H22" s="314"/>
      <c r="I22" s="314"/>
      <c r="J22" s="256"/>
      <c r="K22" s="5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</row>
    <row r="23" spans="1:26" ht="16.5">
      <c r="A23" s="5"/>
      <c r="B23" s="298"/>
      <c r="C23" s="294" t="s">
        <v>21</v>
      </c>
      <c r="D23" s="300" t="s">
        <v>109</v>
      </c>
      <c r="E23" s="5"/>
      <c r="F23" s="5"/>
      <c r="G23" s="311"/>
      <c r="H23" s="354">
        <f>+H24+H25</f>
        <v>56856045</v>
      </c>
      <c r="I23" s="354">
        <f>+I24+I25</f>
        <v>29794129</v>
      </c>
      <c r="J23" s="256"/>
      <c r="K23" s="5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</row>
    <row r="24" spans="1:26" ht="16.5">
      <c r="A24" s="5"/>
      <c r="B24" s="298"/>
      <c r="C24" s="294"/>
      <c r="D24" s="300" t="s">
        <v>219</v>
      </c>
      <c r="E24" s="5"/>
      <c r="F24" s="5"/>
      <c r="G24" s="311"/>
      <c r="H24" s="312">
        <v>707406</v>
      </c>
      <c r="I24" s="312">
        <v>772688</v>
      </c>
      <c r="J24" s="256"/>
      <c r="K24" s="5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</row>
    <row r="25" spans="1:26" ht="16.5">
      <c r="A25" s="5"/>
      <c r="B25" s="298"/>
      <c r="C25" s="308"/>
      <c r="D25" s="300" t="s">
        <v>220</v>
      </c>
      <c r="E25" s="5"/>
      <c r="F25" s="5"/>
      <c r="G25" s="311"/>
      <c r="H25" s="312">
        <v>56148639</v>
      </c>
      <c r="I25" s="312">
        <v>29021441</v>
      </c>
      <c r="J25" s="256"/>
      <c r="K25" s="5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</row>
    <row r="26" spans="1:26" ht="16.5">
      <c r="A26" s="5"/>
      <c r="B26" s="298"/>
      <c r="C26" s="294" t="s">
        <v>55</v>
      </c>
      <c r="D26" s="313" t="s">
        <v>209</v>
      </c>
      <c r="E26" s="5"/>
      <c r="F26" s="5"/>
      <c r="G26" s="316" t="s">
        <v>186</v>
      </c>
      <c r="H26" s="317"/>
      <c r="I26" s="317"/>
      <c r="J26" s="256"/>
      <c r="K26" s="5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</row>
    <row r="27" spans="1:26" ht="6.75" customHeight="1">
      <c r="A27" s="5"/>
      <c r="B27" s="298"/>
      <c r="C27" s="308"/>
      <c r="D27" s="300"/>
      <c r="E27" s="5"/>
      <c r="F27" s="5"/>
      <c r="G27" s="318"/>
      <c r="H27" s="319"/>
      <c r="I27" s="319"/>
      <c r="J27" s="256"/>
      <c r="K27" s="5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</row>
    <row r="28" spans="1:26" ht="17.25" thickBot="1">
      <c r="A28" s="5"/>
      <c r="B28" s="320" t="s">
        <v>11</v>
      </c>
      <c r="C28" s="321" t="s">
        <v>210</v>
      </c>
      <c r="D28" s="300"/>
      <c r="E28" s="5"/>
      <c r="F28" s="5"/>
      <c r="G28" s="322" t="s">
        <v>182</v>
      </c>
      <c r="H28" s="355">
        <f>+H29+H35+H43+H42+H48+H49</f>
        <v>259248781</v>
      </c>
      <c r="I28" s="355">
        <f>+I29+I35+I43+I42+I48+I49</f>
        <v>164460011</v>
      </c>
      <c r="J28" s="256"/>
      <c r="K28" s="5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</row>
    <row r="29" spans="1:26" ht="16.5">
      <c r="A29" s="5"/>
      <c r="B29" s="298"/>
      <c r="C29" s="294" t="s">
        <v>5</v>
      </c>
      <c r="D29" s="300" t="s">
        <v>110</v>
      </c>
      <c r="E29" s="5"/>
      <c r="F29" s="5"/>
      <c r="G29" s="318"/>
      <c r="H29" s="356">
        <f>+H30+H31+H32+H33+H34</f>
        <v>155678612</v>
      </c>
      <c r="I29" s="356">
        <f>+I30+I31+I32+I33+I34</f>
        <v>103410030</v>
      </c>
      <c r="J29" s="256"/>
      <c r="K29" s="5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</row>
    <row r="30" spans="1:26" ht="16.5">
      <c r="A30" s="5"/>
      <c r="B30" s="298"/>
      <c r="C30" s="308"/>
      <c r="D30" s="313" t="s">
        <v>111</v>
      </c>
      <c r="E30" s="5"/>
      <c r="F30" s="5"/>
      <c r="G30" s="323"/>
      <c r="H30" s="324">
        <v>72938901</v>
      </c>
      <c r="I30" s="324">
        <v>66891600</v>
      </c>
      <c r="J30" s="256"/>
      <c r="K30" s="5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</row>
    <row r="31" spans="1:26" ht="16.5">
      <c r="A31" s="5"/>
      <c r="B31" s="298"/>
      <c r="C31" s="308"/>
      <c r="D31" s="313" t="s">
        <v>149</v>
      </c>
      <c r="E31" s="5"/>
      <c r="F31" s="5"/>
      <c r="G31" s="323"/>
      <c r="H31" s="324">
        <v>42155022</v>
      </c>
      <c r="I31" s="324">
        <v>18269728</v>
      </c>
      <c r="J31" s="256"/>
      <c r="K31" s="5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</row>
    <row r="32" spans="1:26" ht="16.5">
      <c r="A32" s="5"/>
      <c r="B32" s="298"/>
      <c r="C32" s="308"/>
      <c r="D32" s="313" t="s">
        <v>150</v>
      </c>
      <c r="E32" s="5"/>
      <c r="F32" s="305"/>
      <c r="G32" s="323"/>
      <c r="H32" s="324">
        <v>31631211</v>
      </c>
      <c r="I32" s="324">
        <v>13000458</v>
      </c>
      <c r="J32" s="256"/>
      <c r="K32" s="5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</row>
    <row r="33" spans="1:26" ht="16.5">
      <c r="A33" s="5"/>
      <c r="B33" s="298"/>
      <c r="C33" s="308"/>
      <c r="D33" s="313" t="s">
        <v>151</v>
      </c>
      <c r="E33" s="5"/>
      <c r="F33" s="305"/>
      <c r="G33" s="323"/>
      <c r="H33" s="324">
        <v>25371</v>
      </c>
      <c r="I33" s="324">
        <v>117585</v>
      </c>
      <c r="J33" s="256"/>
      <c r="K33" s="5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</row>
    <row r="34" spans="1:26" ht="16.5">
      <c r="A34" s="5"/>
      <c r="B34" s="298"/>
      <c r="C34" s="308"/>
      <c r="D34" s="313" t="s">
        <v>152</v>
      </c>
      <c r="E34" s="5"/>
      <c r="F34" s="5"/>
      <c r="G34" s="323"/>
      <c r="H34" s="324">
        <v>8928107</v>
      </c>
      <c r="I34" s="324">
        <v>5130659</v>
      </c>
      <c r="J34" s="256"/>
      <c r="K34" s="5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</row>
    <row r="35" spans="1:26" ht="16.5">
      <c r="A35" s="5"/>
      <c r="B35" s="298"/>
      <c r="C35" s="294" t="s">
        <v>160</v>
      </c>
      <c r="D35" s="308" t="s">
        <v>161</v>
      </c>
      <c r="E35" s="5"/>
      <c r="F35" s="5"/>
      <c r="G35" s="323"/>
      <c r="H35" s="357">
        <f>+H36+H37+H38+H39+H40</f>
        <v>103317697</v>
      </c>
      <c r="I35" s="357">
        <f>+I36+I37+I38+I39+I40</f>
        <v>59145988</v>
      </c>
      <c r="J35" s="256"/>
      <c r="K35" s="5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</row>
    <row r="36" spans="1:26" ht="16.5">
      <c r="A36" s="5"/>
      <c r="B36" s="298"/>
      <c r="C36" s="308"/>
      <c r="D36" s="313" t="s">
        <v>111</v>
      </c>
      <c r="E36" s="5"/>
      <c r="F36" s="5"/>
      <c r="G36" s="323"/>
      <c r="H36" s="324">
        <v>81181139</v>
      </c>
      <c r="I36" s="324">
        <v>50996916</v>
      </c>
      <c r="J36" s="256"/>
      <c r="K36" s="5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</row>
    <row r="37" spans="1:26" ht="16.5">
      <c r="A37" s="5"/>
      <c r="B37" s="298"/>
      <c r="C37" s="308"/>
      <c r="D37" s="313" t="s">
        <v>149</v>
      </c>
      <c r="E37" s="5"/>
      <c r="F37" s="5"/>
      <c r="G37" s="323"/>
      <c r="H37" s="324">
        <v>2310061</v>
      </c>
      <c r="I37" s="324"/>
      <c r="J37" s="256"/>
      <c r="K37" s="5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</row>
    <row r="38" spans="1:26" ht="16.5">
      <c r="A38" s="5"/>
      <c r="B38" s="298"/>
      <c r="C38" s="308"/>
      <c r="D38" s="313" t="s">
        <v>150</v>
      </c>
      <c r="E38" s="5"/>
      <c r="F38" s="5"/>
      <c r="G38" s="323"/>
      <c r="H38" s="324">
        <v>10307082</v>
      </c>
      <c r="I38" s="324">
        <v>3312870</v>
      </c>
      <c r="J38" s="256"/>
      <c r="K38" s="5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</row>
    <row r="39" spans="1:26" ht="16.5">
      <c r="A39" s="5"/>
      <c r="B39" s="298"/>
      <c r="C39" s="308"/>
      <c r="D39" s="313" t="s">
        <v>151</v>
      </c>
      <c r="E39" s="5"/>
      <c r="F39" s="5"/>
      <c r="G39" s="323"/>
      <c r="H39" s="324">
        <v>479699</v>
      </c>
      <c r="I39" s="324">
        <v>962290</v>
      </c>
      <c r="J39" s="256"/>
      <c r="K39" s="5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</row>
    <row r="40" spans="1:26" ht="16.5">
      <c r="A40" s="5"/>
      <c r="B40" s="298"/>
      <c r="C40" s="308"/>
      <c r="D40" s="313" t="s">
        <v>152</v>
      </c>
      <c r="E40" s="5"/>
      <c r="F40" s="5"/>
      <c r="G40" s="323"/>
      <c r="H40" s="324">
        <v>9039716</v>
      </c>
      <c r="I40" s="324">
        <v>3873912</v>
      </c>
      <c r="J40" s="256"/>
      <c r="K40" s="5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</row>
    <row r="41" spans="1:26" ht="16.5">
      <c r="A41" s="5"/>
      <c r="B41" s="298"/>
      <c r="C41" s="308"/>
      <c r="D41" s="313" t="s">
        <v>162</v>
      </c>
      <c r="E41" s="5"/>
      <c r="F41" s="5"/>
      <c r="G41" s="323"/>
      <c r="H41" s="324"/>
      <c r="I41" s="324"/>
      <c r="J41" s="256"/>
      <c r="K41" s="5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</row>
    <row r="42" spans="1:26" ht="16.5">
      <c r="A42" s="5"/>
      <c r="B42" s="298"/>
      <c r="C42" s="294" t="s">
        <v>9</v>
      </c>
      <c r="D42" s="308" t="s">
        <v>222</v>
      </c>
      <c r="E42" s="5"/>
      <c r="F42" s="5"/>
      <c r="G42" s="323"/>
      <c r="H42" s="325"/>
      <c r="I42" s="325"/>
      <c r="J42" s="256"/>
      <c r="K42" s="5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</row>
    <row r="43" spans="1:26" ht="16.5">
      <c r="A43" s="5"/>
      <c r="B43" s="298"/>
      <c r="C43" s="294" t="s">
        <v>21</v>
      </c>
      <c r="D43" s="313" t="s">
        <v>112</v>
      </c>
      <c r="E43" s="5"/>
      <c r="F43" s="5"/>
      <c r="G43" s="323"/>
      <c r="H43" s="357">
        <f>+H44</f>
        <v>252472</v>
      </c>
      <c r="I43" s="357">
        <f>+I47</f>
        <v>1903993</v>
      </c>
      <c r="J43" s="256"/>
      <c r="K43" s="5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</row>
    <row r="44" spans="1:26" ht="16.5">
      <c r="A44" s="5"/>
      <c r="B44" s="298"/>
      <c r="C44" s="308"/>
      <c r="D44" s="313" t="s">
        <v>153</v>
      </c>
      <c r="E44" s="5"/>
      <c r="F44" s="5"/>
      <c r="G44" s="323"/>
      <c r="H44" s="324">
        <v>252472</v>
      </c>
      <c r="I44" s="324"/>
      <c r="J44" s="256"/>
      <c r="K44" s="5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</row>
    <row r="45" spans="1:26" ht="16.5">
      <c r="A45" s="5"/>
      <c r="B45" s="298"/>
      <c r="C45" s="308"/>
      <c r="D45" s="313" t="s">
        <v>113</v>
      </c>
      <c r="E45" s="5"/>
      <c r="F45" s="5"/>
      <c r="G45" s="323"/>
      <c r="H45" s="324"/>
      <c r="I45" s="324"/>
      <c r="J45" s="256"/>
      <c r="K45" s="5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</row>
    <row r="46" spans="1:26" ht="16.5">
      <c r="A46" s="5"/>
      <c r="B46" s="298"/>
      <c r="C46" s="308"/>
      <c r="D46" s="313" t="s">
        <v>114</v>
      </c>
      <c r="E46" s="5"/>
      <c r="F46" s="305"/>
      <c r="G46" s="323"/>
      <c r="H46" s="324"/>
      <c r="I46" s="324"/>
      <c r="J46" s="256"/>
      <c r="K46" s="5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</row>
    <row r="47" spans="1:26" ht="16.5">
      <c r="A47" s="5"/>
      <c r="B47" s="298"/>
      <c r="C47" s="308"/>
      <c r="D47" s="313" t="s">
        <v>115</v>
      </c>
      <c r="E47" s="5"/>
      <c r="G47" s="323"/>
      <c r="H47" s="324"/>
      <c r="I47" s="324">
        <v>1903993</v>
      </c>
      <c r="J47" s="256"/>
      <c r="K47" s="5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</row>
    <row r="48" spans="1:26" ht="16.5">
      <c r="A48" s="5"/>
      <c r="B48" s="298"/>
      <c r="C48" s="294" t="s">
        <v>55</v>
      </c>
      <c r="D48" s="300" t="s">
        <v>116</v>
      </c>
      <c r="E48" s="5"/>
      <c r="F48" s="5"/>
      <c r="G48" s="323"/>
      <c r="H48" s="325"/>
      <c r="I48" s="325"/>
      <c r="J48" s="256"/>
      <c r="K48" s="5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</row>
    <row r="49" spans="1:26" ht="16.5">
      <c r="A49" s="5"/>
      <c r="B49" s="298"/>
      <c r="C49" s="294" t="s">
        <v>57</v>
      </c>
      <c r="D49" s="313" t="s">
        <v>211</v>
      </c>
      <c r="E49" s="5"/>
      <c r="F49" s="5"/>
      <c r="G49" s="326" t="s">
        <v>186</v>
      </c>
      <c r="H49" s="325"/>
      <c r="I49" s="325"/>
      <c r="J49" s="256"/>
      <c r="K49" s="5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</row>
    <row r="50" spans="1:26" ht="9" customHeight="1">
      <c r="A50" s="5"/>
      <c r="B50" s="298"/>
      <c r="C50" s="308"/>
      <c r="D50" s="300"/>
      <c r="E50" s="5"/>
      <c r="F50" s="5"/>
      <c r="G50" s="318"/>
      <c r="H50" s="327"/>
      <c r="I50" s="327"/>
      <c r="J50" s="256"/>
      <c r="K50" s="5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</row>
    <row r="51" spans="1:26" ht="17.25" thickBot="1">
      <c r="A51" s="5"/>
      <c r="B51" s="298" t="s">
        <v>15</v>
      </c>
      <c r="C51" s="328" t="s">
        <v>117</v>
      </c>
      <c r="D51" s="300"/>
      <c r="E51" s="5"/>
      <c r="F51" s="5"/>
      <c r="G51" s="329"/>
      <c r="H51" s="358">
        <f>+H8-H28</f>
        <v>276154167</v>
      </c>
      <c r="I51" s="358">
        <f>+I8-I28</f>
        <v>138100831</v>
      </c>
      <c r="J51" s="256"/>
      <c r="K51" s="5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</row>
    <row r="52" spans="1:26" ht="11.25" customHeight="1" thickTop="1">
      <c r="A52" s="5"/>
      <c r="B52" s="298"/>
      <c r="C52" s="308"/>
      <c r="D52" s="300"/>
      <c r="E52" s="5"/>
      <c r="F52" s="5"/>
      <c r="G52" s="318"/>
      <c r="H52" s="327"/>
      <c r="I52" s="327"/>
      <c r="J52" s="256"/>
      <c r="K52" s="5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</row>
    <row r="53" spans="1:26" ht="17.25" thickBot="1">
      <c r="A53" s="5"/>
      <c r="B53" s="298" t="s">
        <v>16</v>
      </c>
      <c r="C53" s="321" t="s">
        <v>223</v>
      </c>
      <c r="D53" s="300"/>
      <c r="E53" s="5"/>
      <c r="F53" s="5"/>
      <c r="G53" s="322" t="s">
        <v>182</v>
      </c>
      <c r="H53" s="359">
        <f>+H54+H58+H59+H60+H61+H62</f>
        <v>219245371</v>
      </c>
      <c r="I53" s="359">
        <f>+I54+I58+I59+I60+I61+I62</f>
        <v>109728342</v>
      </c>
      <c r="J53" s="256"/>
      <c r="K53" s="5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</row>
    <row r="54" spans="1:26" ht="16.5">
      <c r="A54" s="5"/>
      <c r="B54" s="298"/>
      <c r="C54" s="294" t="s">
        <v>5</v>
      </c>
      <c r="D54" s="300" t="s">
        <v>118</v>
      </c>
      <c r="E54" s="5"/>
      <c r="F54" s="5"/>
      <c r="G54" s="331"/>
      <c r="H54" s="360">
        <f>+H55+H56+H57</f>
        <v>95575704</v>
      </c>
      <c r="I54" s="360">
        <f>+I55+I56+I57</f>
        <v>47633290</v>
      </c>
      <c r="J54" s="256"/>
      <c r="K54" s="5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</row>
    <row r="55" spans="1:26" ht="16.5">
      <c r="A55" s="5"/>
      <c r="B55" s="298"/>
      <c r="C55" s="308"/>
      <c r="D55" s="300" t="s">
        <v>119</v>
      </c>
      <c r="E55" s="5"/>
      <c r="F55" s="5"/>
      <c r="G55" s="323"/>
      <c r="H55" s="324">
        <v>19664862</v>
      </c>
      <c r="I55" s="324">
        <v>11221897</v>
      </c>
      <c r="J55" s="256"/>
      <c r="K55" s="5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</row>
    <row r="56" spans="1:26" ht="16.5">
      <c r="A56" s="5"/>
      <c r="B56" s="298"/>
      <c r="C56" s="308"/>
      <c r="D56" s="300" t="s">
        <v>120</v>
      </c>
      <c r="E56" s="5"/>
      <c r="F56" s="5"/>
      <c r="G56" s="323"/>
      <c r="H56" s="324">
        <v>3207668</v>
      </c>
      <c r="I56" s="324">
        <v>1404359</v>
      </c>
      <c r="J56" s="256"/>
      <c r="K56" s="5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</row>
    <row r="57" spans="1:26" ht="16.5">
      <c r="A57" s="5"/>
      <c r="B57" s="298"/>
      <c r="C57" s="308"/>
      <c r="D57" s="300" t="s">
        <v>121</v>
      </c>
      <c r="E57" s="5"/>
      <c r="F57" s="5"/>
      <c r="G57" s="323"/>
      <c r="H57" s="324">
        <v>72703174</v>
      </c>
      <c r="I57" s="324">
        <v>35007034</v>
      </c>
      <c r="J57" s="256"/>
      <c r="K57" s="5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</row>
    <row r="58" spans="1:26" ht="16.5">
      <c r="A58" s="5"/>
      <c r="B58" s="298"/>
      <c r="C58" s="294" t="s">
        <v>7</v>
      </c>
      <c r="D58" s="313" t="s">
        <v>122</v>
      </c>
      <c r="E58" s="5"/>
      <c r="F58" s="5"/>
      <c r="G58" s="323"/>
      <c r="H58" s="332">
        <v>4449955</v>
      </c>
      <c r="I58" s="332">
        <v>3912471</v>
      </c>
      <c r="J58" s="256"/>
      <c r="K58" s="5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</row>
    <row r="59" spans="1:26" ht="16.5">
      <c r="A59" s="5"/>
      <c r="B59" s="298"/>
      <c r="C59" s="294" t="s">
        <v>9</v>
      </c>
      <c r="D59" s="300" t="s">
        <v>123</v>
      </c>
      <c r="E59" s="5"/>
      <c r="F59" s="5"/>
      <c r="G59" s="323"/>
      <c r="H59" s="325">
        <v>112790781</v>
      </c>
      <c r="I59" s="325">
        <v>54908796</v>
      </c>
      <c r="J59" s="256"/>
      <c r="K59" s="5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</row>
    <row r="60" spans="1:26" ht="16.5">
      <c r="A60" s="5"/>
      <c r="B60" s="298"/>
      <c r="C60" s="294" t="s">
        <v>21</v>
      </c>
      <c r="D60" s="313" t="s">
        <v>124</v>
      </c>
      <c r="E60" s="5"/>
      <c r="F60" s="5"/>
      <c r="G60" s="323"/>
      <c r="H60" s="325"/>
      <c r="I60" s="325">
        <v>588235</v>
      </c>
      <c r="J60" s="256"/>
      <c r="K60" s="5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</row>
    <row r="61" spans="1:26" ht="16.5">
      <c r="A61" s="5"/>
      <c r="B61" s="298"/>
      <c r="C61" s="294" t="s">
        <v>55</v>
      </c>
      <c r="D61" s="300" t="s">
        <v>125</v>
      </c>
      <c r="E61" s="5"/>
      <c r="F61" s="5"/>
      <c r="G61" s="323"/>
      <c r="H61" s="325"/>
      <c r="I61" s="325"/>
      <c r="J61" s="256"/>
      <c r="K61" s="5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</row>
    <row r="62" spans="1:26" ht="16.5">
      <c r="A62" s="5"/>
      <c r="B62" s="298"/>
      <c r="C62" s="294" t="s">
        <v>57</v>
      </c>
      <c r="D62" s="313" t="s">
        <v>212</v>
      </c>
      <c r="E62" s="5"/>
      <c r="F62" s="5"/>
      <c r="G62" s="326" t="s">
        <v>186</v>
      </c>
      <c r="H62" s="325">
        <v>6428931</v>
      </c>
      <c r="I62" s="325">
        <v>2685550</v>
      </c>
      <c r="J62" s="256"/>
      <c r="K62" s="5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</row>
    <row r="63" spans="1:26" ht="6.75" customHeight="1">
      <c r="A63" s="5"/>
      <c r="B63" s="298"/>
      <c r="C63" s="308"/>
      <c r="D63" s="300"/>
      <c r="E63" s="5"/>
      <c r="F63" s="5"/>
      <c r="G63" s="318"/>
      <c r="H63" s="327"/>
      <c r="I63" s="327"/>
      <c r="J63" s="256"/>
      <c r="K63" s="5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</row>
    <row r="64" spans="1:26" ht="17.25" thickBot="1">
      <c r="A64" s="5"/>
      <c r="B64" s="298" t="s">
        <v>17</v>
      </c>
      <c r="C64" s="321" t="s">
        <v>224</v>
      </c>
      <c r="D64" s="300"/>
      <c r="E64" s="5"/>
      <c r="F64" s="5"/>
      <c r="G64" s="322" t="s">
        <v>182</v>
      </c>
      <c r="H64" s="359">
        <f>+H65+H69+H70+H71+H72+H73+H74+H75+H76+H77+H78+H79</f>
        <v>350455997</v>
      </c>
      <c r="I64" s="359">
        <f>+I65+I69+I70+I71+I72+I73+I74+I75+I76+I77+I78+I79</f>
        <v>187441768</v>
      </c>
      <c r="J64" s="256"/>
      <c r="K64" s="5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</row>
    <row r="65" spans="1:26" ht="16.5">
      <c r="A65" s="5"/>
      <c r="B65" s="298"/>
      <c r="C65" s="294" t="s">
        <v>5</v>
      </c>
      <c r="D65" s="313" t="s">
        <v>126</v>
      </c>
      <c r="E65" s="5"/>
      <c r="F65" s="5"/>
      <c r="G65" s="318"/>
      <c r="H65" s="356">
        <f>+H68+H67+H66</f>
        <v>51736789</v>
      </c>
      <c r="I65" s="356">
        <f>+I66+I67+I68</f>
        <v>21047375</v>
      </c>
      <c r="J65" s="256"/>
      <c r="K65" s="5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</row>
    <row r="66" spans="1:26" ht="16.5">
      <c r="A66" s="5"/>
      <c r="B66" s="298"/>
      <c r="C66" s="308"/>
      <c r="D66" s="313" t="s">
        <v>127</v>
      </c>
      <c r="E66" s="5"/>
      <c r="F66" s="5"/>
      <c r="G66" s="311"/>
      <c r="H66" s="333"/>
      <c r="I66" s="334"/>
      <c r="J66" s="256"/>
      <c r="K66" s="5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</row>
    <row r="67" spans="1:26" ht="16.5">
      <c r="A67" s="5"/>
      <c r="B67" s="298"/>
      <c r="C67" s="308"/>
      <c r="D67" s="313" t="s">
        <v>128</v>
      </c>
      <c r="E67" s="5"/>
      <c r="F67" s="5"/>
      <c r="G67" s="311"/>
      <c r="H67" s="333"/>
      <c r="I67" s="334"/>
      <c r="J67" s="256"/>
      <c r="K67" s="5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</row>
    <row r="68" spans="1:26" ht="16.5">
      <c r="A68" s="5"/>
      <c r="B68" s="298"/>
      <c r="C68" s="308"/>
      <c r="D68" s="300" t="s">
        <v>121</v>
      </c>
      <c r="E68" s="5"/>
      <c r="F68" s="5"/>
      <c r="G68" s="311"/>
      <c r="H68" s="334">
        <v>51736789</v>
      </c>
      <c r="I68" s="334">
        <v>21047375</v>
      </c>
      <c r="J68" s="256"/>
      <c r="K68" s="5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</row>
    <row r="69" spans="1:26" ht="16.5">
      <c r="A69" s="5"/>
      <c r="B69" s="298"/>
      <c r="C69" s="294" t="s">
        <v>7</v>
      </c>
      <c r="D69" s="313" t="s">
        <v>129</v>
      </c>
      <c r="E69" s="5"/>
      <c r="F69" s="5"/>
      <c r="G69" s="311"/>
      <c r="H69" s="335">
        <v>789452</v>
      </c>
      <c r="I69" s="335">
        <v>1319292</v>
      </c>
      <c r="J69" s="256"/>
      <c r="K69" s="5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</row>
    <row r="70" spans="1:26" ht="16.5">
      <c r="A70" s="5"/>
      <c r="B70" s="298"/>
      <c r="C70" s="294" t="s">
        <v>9</v>
      </c>
      <c r="D70" s="313" t="s">
        <v>130</v>
      </c>
      <c r="E70" s="5"/>
      <c r="F70" s="5"/>
      <c r="G70" s="311"/>
      <c r="H70" s="335">
        <v>84930301</v>
      </c>
      <c r="I70" s="335">
        <v>39647809</v>
      </c>
      <c r="J70" s="256"/>
      <c r="K70" s="5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</row>
    <row r="71" spans="1:26" ht="16.5">
      <c r="A71" s="5"/>
      <c r="B71" s="298"/>
      <c r="C71" s="294" t="s">
        <v>21</v>
      </c>
      <c r="D71" s="300" t="s">
        <v>131</v>
      </c>
      <c r="E71" s="5"/>
      <c r="F71" s="5"/>
      <c r="G71" s="311"/>
      <c r="H71" s="335">
        <v>91125909</v>
      </c>
      <c r="I71" s="335">
        <v>46734574</v>
      </c>
      <c r="J71" s="256"/>
      <c r="K71" s="5"/>
    </row>
    <row r="72" spans="1:26" ht="16.5">
      <c r="A72" s="5"/>
      <c r="B72" s="298"/>
      <c r="C72" s="294" t="s">
        <v>55</v>
      </c>
      <c r="D72" s="300" t="s">
        <v>132</v>
      </c>
      <c r="E72" s="5"/>
      <c r="F72" s="5"/>
      <c r="G72" s="311"/>
      <c r="H72" s="335"/>
      <c r="I72" s="335"/>
      <c r="J72" s="256"/>
      <c r="K72" s="5"/>
    </row>
    <row r="73" spans="1:26" ht="16.5">
      <c r="A73" s="5"/>
      <c r="B73" s="298"/>
      <c r="C73" s="294" t="s">
        <v>57</v>
      </c>
      <c r="D73" s="300" t="s">
        <v>133</v>
      </c>
      <c r="E73" s="5"/>
      <c r="F73" s="5"/>
      <c r="G73" s="311"/>
      <c r="H73" s="335">
        <v>12366224</v>
      </c>
      <c r="I73" s="335">
        <v>8071252</v>
      </c>
      <c r="J73" s="256"/>
      <c r="K73" s="5"/>
    </row>
    <row r="74" spans="1:26" ht="16.5">
      <c r="A74" s="5"/>
      <c r="B74" s="298"/>
      <c r="C74" s="294" t="s">
        <v>59</v>
      </c>
      <c r="D74" s="300" t="s">
        <v>134</v>
      </c>
      <c r="E74" s="5"/>
      <c r="F74" s="5"/>
      <c r="G74" s="311"/>
      <c r="H74" s="335">
        <v>10738376</v>
      </c>
      <c r="I74" s="335">
        <v>8853155</v>
      </c>
      <c r="J74" s="256"/>
      <c r="K74" s="5"/>
    </row>
    <row r="75" spans="1:26" ht="16.5">
      <c r="A75" s="5"/>
      <c r="B75" s="298"/>
      <c r="C75" s="294" t="s">
        <v>60</v>
      </c>
      <c r="D75" s="300" t="s">
        <v>135</v>
      </c>
      <c r="E75" s="5"/>
      <c r="F75" s="5"/>
      <c r="G75" s="311"/>
      <c r="H75" s="335">
        <v>628604</v>
      </c>
      <c r="I75" s="335">
        <v>397180</v>
      </c>
      <c r="J75" s="256"/>
      <c r="K75" s="5"/>
    </row>
    <row r="76" spans="1:26" ht="16.5">
      <c r="A76" s="5"/>
      <c r="B76" s="298"/>
      <c r="C76" s="294" t="s">
        <v>136</v>
      </c>
      <c r="D76" s="300" t="s">
        <v>137</v>
      </c>
      <c r="E76" s="5"/>
      <c r="F76" s="5"/>
      <c r="G76" s="311"/>
      <c r="H76" s="335"/>
      <c r="I76" s="335"/>
      <c r="J76" s="256"/>
      <c r="K76" s="5"/>
    </row>
    <row r="77" spans="1:26" ht="16.5">
      <c r="A77" s="5"/>
      <c r="B77" s="298"/>
      <c r="C77" s="294" t="s">
        <v>138</v>
      </c>
      <c r="D77" s="300" t="s">
        <v>213</v>
      </c>
      <c r="E77" s="5"/>
      <c r="F77" s="5"/>
      <c r="G77" s="336" t="s">
        <v>184</v>
      </c>
      <c r="H77" s="335">
        <v>9304287</v>
      </c>
      <c r="I77" s="335">
        <v>5728054</v>
      </c>
      <c r="J77" s="256"/>
      <c r="K77" s="5"/>
    </row>
    <row r="78" spans="1:26" ht="16.5">
      <c r="A78" s="5"/>
      <c r="B78" s="298"/>
      <c r="C78" s="294" t="s">
        <v>139</v>
      </c>
      <c r="D78" s="300" t="s">
        <v>214</v>
      </c>
      <c r="E78" s="5"/>
      <c r="F78" s="5"/>
      <c r="G78" s="336" t="s">
        <v>184</v>
      </c>
      <c r="H78" s="335">
        <v>15568175</v>
      </c>
      <c r="I78" s="335">
        <v>12603802</v>
      </c>
      <c r="J78" s="256"/>
      <c r="K78" s="5"/>
    </row>
    <row r="79" spans="1:26" ht="16.5">
      <c r="A79" s="5"/>
      <c r="B79" s="298"/>
      <c r="C79" s="294" t="s">
        <v>140</v>
      </c>
      <c r="D79" s="313" t="s">
        <v>215</v>
      </c>
      <c r="E79" s="5"/>
      <c r="F79" s="5"/>
      <c r="G79" s="336" t="s">
        <v>186</v>
      </c>
      <c r="H79" s="335">
        <v>73267880</v>
      </c>
      <c r="I79" s="335">
        <v>43039275</v>
      </c>
      <c r="J79" s="256"/>
      <c r="K79" s="5"/>
    </row>
    <row r="80" spans="1:26" ht="6.75" customHeight="1">
      <c r="A80" s="5"/>
      <c r="B80" s="298"/>
      <c r="C80" s="308"/>
      <c r="D80" s="300"/>
      <c r="E80" s="5"/>
      <c r="F80" s="5"/>
      <c r="G80" s="318"/>
      <c r="H80" s="327"/>
      <c r="I80" s="327"/>
      <c r="J80" s="256"/>
      <c r="K80" s="5"/>
    </row>
    <row r="81" spans="1:11" ht="17.25" thickBot="1">
      <c r="A81" s="5"/>
      <c r="B81" s="298" t="s">
        <v>23</v>
      </c>
      <c r="C81" s="328" t="s">
        <v>141</v>
      </c>
      <c r="D81" s="300"/>
      <c r="E81" s="5"/>
      <c r="F81" s="5"/>
      <c r="G81" s="329"/>
      <c r="H81" s="358">
        <f>+H53-H64</f>
        <v>-131210626</v>
      </c>
      <c r="I81" s="358">
        <f>+I53-I64</f>
        <v>-77713426</v>
      </c>
      <c r="J81" s="256"/>
      <c r="K81" s="5"/>
    </row>
    <row r="82" spans="1:11" ht="6.75" customHeight="1" thickTop="1">
      <c r="A82" s="5"/>
      <c r="B82" s="298"/>
      <c r="C82" s="328"/>
      <c r="D82" s="300"/>
      <c r="E82" s="5"/>
      <c r="F82" s="5"/>
      <c r="G82" s="318"/>
      <c r="H82" s="337"/>
      <c r="I82" s="337"/>
      <c r="J82" s="256"/>
      <c r="K82" s="5"/>
    </row>
    <row r="83" spans="1:11" ht="17.25" thickBot="1">
      <c r="A83" s="5"/>
      <c r="B83" s="298" t="s">
        <v>26</v>
      </c>
      <c r="C83" s="321" t="s">
        <v>225</v>
      </c>
      <c r="D83" s="300"/>
      <c r="E83" s="5"/>
      <c r="F83" s="5"/>
      <c r="G83" s="329"/>
      <c r="H83" s="361">
        <f>+H51+H81</f>
        <v>144943541</v>
      </c>
      <c r="I83" s="361">
        <f>+I51+I81</f>
        <v>60387405</v>
      </c>
      <c r="J83" s="256"/>
      <c r="K83" s="5"/>
    </row>
    <row r="84" spans="1:11" ht="7.5" customHeight="1" thickTop="1">
      <c r="A84" s="5"/>
      <c r="B84" s="298"/>
      <c r="C84" s="338"/>
      <c r="D84" s="338"/>
      <c r="E84" s="5"/>
      <c r="F84" s="5"/>
      <c r="G84" s="318"/>
      <c r="H84" s="339"/>
      <c r="I84" s="339"/>
      <c r="J84" s="256"/>
      <c r="K84" s="5"/>
    </row>
    <row r="85" spans="1:11" ht="17.25" thickBot="1">
      <c r="A85" s="5"/>
      <c r="B85" s="298" t="s">
        <v>32</v>
      </c>
      <c r="C85" s="328" t="s">
        <v>142</v>
      </c>
      <c r="D85" s="300"/>
      <c r="E85" s="5"/>
      <c r="F85" s="5"/>
      <c r="G85" s="322"/>
      <c r="H85" s="330">
        <v>37662898</v>
      </c>
      <c r="I85" s="330">
        <v>14313612</v>
      </c>
      <c r="J85" s="256"/>
      <c r="K85" s="5"/>
    </row>
    <row r="86" spans="1:11" ht="6.75" customHeight="1">
      <c r="A86" s="5"/>
      <c r="B86" s="298"/>
      <c r="C86" s="308"/>
      <c r="D86" s="300"/>
      <c r="E86" s="5"/>
      <c r="F86" s="5"/>
      <c r="G86" s="306"/>
      <c r="H86" s="340"/>
      <c r="I86" s="340"/>
      <c r="J86" s="256"/>
      <c r="K86" s="5"/>
    </row>
    <row r="87" spans="1:11" ht="17.25" thickBot="1">
      <c r="A87" s="5"/>
      <c r="B87" s="298" t="s">
        <v>36</v>
      </c>
      <c r="C87" s="321" t="s">
        <v>143</v>
      </c>
      <c r="D87" s="300"/>
      <c r="E87" s="5"/>
      <c r="F87" s="5"/>
      <c r="G87" s="329"/>
      <c r="H87" s="358">
        <f>+H83-H85</f>
        <v>107280643</v>
      </c>
      <c r="I87" s="358">
        <f>+I83-I85</f>
        <v>46073793</v>
      </c>
      <c r="J87" s="341"/>
      <c r="K87" s="5"/>
    </row>
    <row r="88" spans="1:11" ht="8.25" customHeight="1" thickTop="1" thickBot="1">
      <c r="A88" s="5"/>
      <c r="B88" s="289"/>
      <c r="C88" s="182"/>
      <c r="D88" s="183"/>
      <c r="E88" s="5"/>
      <c r="F88" s="5"/>
      <c r="G88" s="175"/>
      <c r="H88" s="22"/>
      <c r="I88" s="22"/>
      <c r="J88" s="295"/>
      <c r="K88" s="22"/>
    </row>
    <row r="89" spans="1:11" ht="17.25" thickTop="1" thickBot="1">
      <c r="A89" s="5"/>
      <c r="B89" s="342"/>
      <c r="C89" s="343"/>
      <c r="D89" s="344"/>
      <c r="E89" s="344"/>
      <c r="F89" s="344"/>
      <c r="G89" s="345"/>
      <c r="H89" s="344"/>
      <c r="I89" s="344"/>
      <c r="J89" s="346"/>
      <c r="K89" s="5"/>
    </row>
    <row r="90" spans="1:11" ht="9.75" customHeight="1" thickTop="1">
      <c r="A90" s="5"/>
      <c r="B90" s="291"/>
      <c r="C90" s="46"/>
      <c r="D90" s="5"/>
      <c r="E90" s="5"/>
      <c r="F90" s="5"/>
      <c r="G90" s="175"/>
      <c r="H90" s="5"/>
      <c r="I90" s="5"/>
      <c r="J90" s="5"/>
      <c r="K90" s="5"/>
    </row>
    <row r="91" spans="1:11" ht="3" customHeight="1">
      <c r="A91" s="5"/>
      <c r="B91" s="291"/>
      <c r="C91" s="46"/>
      <c r="D91" s="5"/>
      <c r="E91" s="5"/>
      <c r="F91" s="5"/>
      <c r="G91" s="175"/>
      <c r="H91" s="5"/>
      <c r="I91" s="5"/>
      <c r="J91" s="5"/>
      <c r="K91" s="5"/>
    </row>
    <row r="92" spans="1:11" ht="18.75">
      <c r="B92" s="118"/>
      <c r="D92" s="118"/>
      <c r="E92" s="347"/>
      <c r="F92" s="121"/>
      <c r="I92" s="119"/>
    </row>
    <row r="93" spans="1:11" ht="18.75">
      <c r="B93" s="120"/>
      <c r="C93" s="120"/>
      <c r="D93" s="120"/>
      <c r="E93" s="120"/>
      <c r="F93" s="120"/>
      <c r="G93" s="120"/>
      <c r="H93" s="120"/>
      <c r="I93" s="120"/>
      <c r="J93" s="120"/>
      <c r="K93" s="119"/>
    </row>
    <row r="94" spans="1:11" ht="16.5">
      <c r="B94" s="124"/>
      <c r="C94" s="124"/>
      <c r="D94" s="124"/>
      <c r="E94" s="124"/>
      <c r="F94" s="124"/>
      <c r="G94" s="124"/>
      <c r="H94" s="124"/>
      <c r="I94" s="128"/>
      <c r="J94" s="128"/>
      <c r="K94" s="125"/>
    </row>
    <row r="95" spans="1:11" ht="14.25">
      <c r="B95" s="129"/>
      <c r="C95" s="129"/>
      <c r="D95" s="129"/>
      <c r="E95" s="129"/>
      <c r="F95" s="129"/>
      <c r="G95" s="129"/>
      <c r="H95" s="129"/>
      <c r="I95" s="129"/>
      <c r="J95" s="129"/>
      <c r="K95" s="348"/>
    </row>
    <row r="96" spans="1:11" ht="16.149999999999999" customHeight="1">
      <c r="B96" s="130"/>
      <c r="C96" s="131"/>
      <c r="D96" s="131"/>
      <c r="E96" s="348"/>
      <c r="F96" s="129"/>
      <c r="G96" s="129"/>
      <c r="H96" s="129"/>
      <c r="I96" s="129"/>
      <c r="J96" s="129"/>
      <c r="K96" s="348"/>
    </row>
    <row r="97" spans="1:11" ht="29.45" customHeight="1">
      <c r="B97" s="130"/>
      <c r="C97" s="131"/>
      <c r="D97" s="131"/>
      <c r="E97" s="348"/>
      <c r="F97" s="130"/>
      <c r="G97" s="131"/>
      <c r="H97" s="130"/>
      <c r="I97" s="130"/>
      <c r="J97" s="131"/>
      <c r="K97" s="131"/>
    </row>
    <row r="98" spans="1:11" ht="18.75">
      <c r="B98" s="120"/>
      <c r="C98" s="120"/>
      <c r="D98" s="120"/>
      <c r="E98" s="120"/>
      <c r="F98" s="127"/>
      <c r="G98" s="127"/>
      <c r="I98" s="120"/>
      <c r="J98" s="120"/>
      <c r="K98" s="119"/>
    </row>
    <row r="99" spans="1:11" ht="16.5">
      <c r="B99" s="128"/>
      <c r="C99" s="128"/>
      <c r="D99" s="128"/>
      <c r="E99" s="128"/>
      <c r="F99" s="128"/>
      <c r="G99" s="128"/>
      <c r="I99" s="124"/>
      <c r="J99" s="124"/>
      <c r="K99" s="123"/>
    </row>
    <row r="100" spans="1:11" ht="14.25">
      <c r="B100" s="129"/>
      <c r="C100" s="129"/>
      <c r="D100" s="129"/>
      <c r="E100" s="129"/>
      <c r="F100" s="129"/>
      <c r="G100" s="129"/>
      <c r="H100" s="130"/>
      <c r="I100" s="129"/>
      <c r="J100" s="129"/>
      <c r="K100" s="348"/>
    </row>
    <row r="101" spans="1:11" ht="14.25">
      <c r="B101" s="129"/>
      <c r="C101" s="129"/>
      <c r="D101" s="129"/>
      <c r="E101" s="129"/>
      <c r="F101" s="130"/>
      <c r="G101" s="130"/>
      <c r="H101" s="130"/>
      <c r="I101" s="129"/>
      <c r="J101" s="129"/>
      <c r="K101" s="348"/>
    </row>
    <row r="102" spans="1:11" ht="14.25">
      <c r="B102" s="129"/>
      <c r="C102" s="129"/>
      <c r="D102" s="129"/>
      <c r="E102" s="129"/>
      <c r="F102" s="130"/>
      <c r="G102" s="131"/>
      <c r="H102" s="131"/>
      <c r="I102" s="130"/>
      <c r="J102" s="130"/>
      <c r="K102" s="130"/>
    </row>
    <row r="103" spans="1:11" ht="15.75">
      <c r="A103" s="181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</row>
    <row r="106" spans="1:11" ht="16.5">
      <c r="H106" s="350"/>
    </row>
    <row r="107" spans="1:11" ht="16.5">
      <c r="H107" s="350"/>
    </row>
  </sheetData>
  <sheetProtection algorithmName="SHA-512" hashValue="NEMvO+fzWz2Tj4Sb/H9Uqn7OV00Vhe1Ca7i+BPdlu639dRDb0VZ1KliAdJRFQIB2JUZB22GXNnJL/jbGIJup+g==" saltValue="H8jJi24OWn6Sz4d0KX0GKA==" spinCount="100000" sheet="1" objects="1" scenarios="1"/>
  <mergeCells count="27">
    <mergeCell ref="A103:K103"/>
    <mergeCell ref="B2:J2"/>
    <mergeCell ref="B3:J3"/>
    <mergeCell ref="C84:D84"/>
    <mergeCell ref="B98:E98"/>
    <mergeCell ref="F98:G98"/>
    <mergeCell ref="B101:E101"/>
    <mergeCell ref="I96:J96"/>
    <mergeCell ref="I93:J93"/>
    <mergeCell ref="I94:J94"/>
    <mergeCell ref="I98:J98"/>
    <mergeCell ref="I99:J99"/>
    <mergeCell ref="I100:J100"/>
    <mergeCell ref="I101:J101"/>
    <mergeCell ref="I95:J95"/>
    <mergeCell ref="F96:H96"/>
    <mergeCell ref="B99:E99"/>
    <mergeCell ref="F99:G99"/>
    <mergeCell ref="B100:E100"/>
    <mergeCell ref="F100:G100"/>
    <mergeCell ref="B102:E102"/>
    <mergeCell ref="B93:E93"/>
    <mergeCell ref="F93:H93"/>
    <mergeCell ref="B94:E94"/>
    <mergeCell ref="F94:H94"/>
    <mergeCell ref="B95:E95"/>
    <mergeCell ref="F95:H95"/>
  </mergeCells>
  <printOptions horizontalCentered="1" verticalCentered="1"/>
  <pageMargins left="0.74803149606299213" right="0.19685039370078741" top="0.23622047244094491" bottom="0" header="0.23622047244094491" footer="0.27559055118110237"/>
  <pageSetup paperSize="9" scale="50" orientation="portrait" blackAndWhite="1" r:id="rId1"/>
  <headerFooter alignWithMargins="0"/>
  <ignoredErrors>
    <ignoredError sqref="G8:G28 G49:G64 G77:G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Aktifler!Print_Area</vt:lpstr>
      <vt:lpstr>'Kar Zarar'!Print_Area</vt:lpstr>
      <vt:lpstr>Pasifler!Print_Area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erdalco</dc:creator>
  <cp:lastModifiedBy>Kemal Bayraktar</cp:lastModifiedBy>
  <cp:lastPrinted>2023-04-26T08:29:05Z</cp:lastPrinted>
  <dcterms:created xsi:type="dcterms:W3CDTF">1998-01-12T17:06:50Z</dcterms:created>
  <dcterms:modified xsi:type="dcterms:W3CDTF">2023-06-08T11:11:08Z</dcterms:modified>
</cp:coreProperties>
</file>