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8620" windowHeight="12660"/>
  </bookViews>
  <sheets>
    <sheet name="Aktifler" sheetId="1" r:id="rId1"/>
    <sheet name="Pasifler" sheetId="2" r:id="rId2"/>
    <sheet name="Kar Zarar" sheetId="3" r:id="rId3"/>
  </sheets>
  <definedNames>
    <definedName name="_xlnm.Print_Area" localSheetId="0">Aktifler!$B$2:$N$62</definedName>
    <definedName name="_xlnm.Print_Area" localSheetId="2">'Kar Zarar'!$B$2:$J$91</definedName>
    <definedName name="_xlnm.Print_Area" localSheetId="1">Pasifler!$B$2:$N$73</definedName>
  </definedNames>
  <calcPr calcId="145621"/>
</workbook>
</file>

<file path=xl/calcChain.xml><?xml version="1.0" encoding="utf-8"?>
<calcChain xmlns="http://schemas.openxmlformats.org/spreadsheetml/2006/main">
  <c r="H8" i="3" l="1"/>
  <c r="I8" i="3"/>
  <c r="H12" i="3"/>
  <c r="I12" i="3"/>
  <c r="I11" i="3" s="1"/>
  <c r="I10" i="3" s="1"/>
  <c r="H15" i="3"/>
  <c r="I15" i="3"/>
  <c r="H20" i="3"/>
  <c r="I20" i="3"/>
  <c r="H25" i="3"/>
  <c r="I25" i="3"/>
  <c r="H31" i="3"/>
  <c r="I31" i="3"/>
  <c r="H37" i="3"/>
  <c r="H30" i="3" s="1"/>
  <c r="I37" i="3"/>
  <c r="H45" i="3"/>
  <c r="I45" i="3"/>
  <c r="I30" i="3" s="1"/>
  <c r="H55" i="3"/>
  <c r="H83" i="3" s="1"/>
  <c r="H56" i="3"/>
  <c r="I56" i="3"/>
  <c r="I55" i="3" s="1"/>
  <c r="H67" i="3"/>
  <c r="H66" i="3" s="1"/>
  <c r="I67" i="3"/>
  <c r="I66" i="3" s="1"/>
  <c r="F3" i="2"/>
  <c r="D4" i="3" s="1"/>
  <c r="I7" i="2"/>
  <c r="L7" i="2"/>
  <c r="H9" i="2"/>
  <c r="I9" i="2"/>
  <c r="J9" i="2" s="1"/>
  <c r="K9" i="2"/>
  <c r="M9" i="2" s="1"/>
  <c r="L9" i="2"/>
  <c r="J10" i="2"/>
  <c r="M10" i="2"/>
  <c r="J11" i="2"/>
  <c r="M11" i="2"/>
  <c r="J12" i="2"/>
  <c r="M12" i="2"/>
  <c r="J13" i="2"/>
  <c r="M13" i="2"/>
  <c r="J14" i="2"/>
  <c r="M14" i="2"/>
  <c r="J15" i="2"/>
  <c r="M15" i="2"/>
  <c r="J16" i="2"/>
  <c r="M16" i="2"/>
  <c r="I17" i="2"/>
  <c r="J18" i="2"/>
  <c r="M18" i="2"/>
  <c r="H19" i="2"/>
  <c r="J19" i="2" s="1"/>
  <c r="I19" i="2"/>
  <c r="K19" i="2"/>
  <c r="M19" i="2" s="1"/>
  <c r="L19" i="2"/>
  <c r="L17" i="2" s="1"/>
  <c r="J20" i="2"/>
  <c r="M20" i="2"/>
  <c r="J21" i="2"/>
  <c r="M21" i="2"/>
  <c r="J22" i="2"/>
  <c r="M22" i="2"/>
  <c r="J23" i="2"/>
  <c r="M23" i="2"/>
  <c r="H24" i="2"/>
  <c r="I24" i="2"/>
  <c r="J24" i="2" s="1"/>
  <c r="K24" i="2"/>
  <c r="M24" i="2" s="1"/>
  <c r="L24" i="2"/>
  <c r="J25" i="2"/>
  <c r="M25" i="2"/>
  <c r="J26" i="2"/>
  <c r="M26" i="2"/>
  <c r="J27" i="2"/>
  <c r="M27" i="2"/>
  <c r="H28" i="2"/>
  <c r="I28" i="2"/>
  <c r="J28" i="2" s="1"/>
  <c r="K28" i="2"/>
  <c r="M28" i="2" s="1"/>
  <c r="L28" i="2"/>
  <c r="J29" i="2"/>
  <c r="M29" i="2"/>
  <c r="J30" i="2"/>
  <c r="M30" i="2"/>
  <c r="J31" i="2"/>
  <c r="M31" i="2"/>
  <c r="H32" i="2"/>
  <c r="I32" i="2"/>
  <c r="J32" i="2" s="1"/>
  <c r="K32" i="2"/>
  <c r="M32" i="2" s="1"/>
  <c r="L32" i="2"/>
  <c r="J33" i="2"/>
  <c r="M33" i="2"/>
  <c r="J34" i="2"/>
  <c r="M34" i="2"/>
  <c r="J35" i="2"/>
  <c r="M35" i="2"/>
  <c r="J36" i="2"/>
  <c r="M36" i="2"/>
  <c r="J37" i="2"/>
  <c r="M37" i="2"/>
  <c r="H38" i="2"/>
  <c r="J38" i="2" s="1"/>
  <c r="I38" i="2"/>
  <c r="K38" i="2"/>
  <c r="M38" i="2" s="1"/>
  <c r="L38" i="2"/>
  <c r="J39" i="2"/>
  <c r="M39" i="2"/>
  <c r="J40" i="2"/>
  <c r="M40" i="2"/>
  <c r="J41" i="2"/>
  <c r="M41" i="2"/>
  <c r="J42" i="2"/>
  <c r="M42" i="2"/>
  <c r="J43" i="2"/>
  <c r="M43" i="2"/>
  <c r="H45" i="2"/>
  <c r="H44" i="2" s="1"/>
  <c r="I45" i="2"/>
  <c r="I44" i="2" s="1"/>
  <c r="I62" i="2" s="1"/>
  <c r="J45" i="2"/>
  <c r="K45" i="2"/>
  <c r="K44" i="2" s="1"/>
  <c r="L45" i="2"/>
  <c r="L44" i="2" s="1"/>
  <c r="M45" i="2"/>
  <c r="J46" i="2"/>
  <c r="M46" i="2"/>
  <c r="J47" i="2"/>
  <c r="M47" i="2"/>
  <c r="H48" i="2"/>
  <c r="I48" i="2"/>
  <c r="J48" i="2" s="1"/>
  <c r="K48" i="2"/>
  <c r="M48" i="2" s="1"/>
  <c r="L48" i="2"/>
  <c r="J49" i="2"/>
  <c r="M49" i="2"/>
  <c r="J50" i="2"/>
  <c r="M50" i="2"/>
  <c r="J51" i="2"/>
  <c r="M51" i="2"/>
  <c r="J52" i="2"/>
  <c r="M52" i="2"/>
  <c r="J53" i="2"/>
  <c r="M53" i="2"/>
  <c r="J54" i="2"/>
  <c r="M54" i="2"/>
  <c r="H55" i="2"/>
  <c r="I55" i="2"/>
  <c r="J55" i="2" s="1"/>
  <c r="K55" i="2"/>
  <c r="M55" i="2" s="1"/>
  <c r="L55" i="2"/>
  <c r="J56" i="2"/>
  <c r="M56" i="2"/>
  <c r="J57" i="2"/>
  <c r="M57" i="2"/>
  <c r="H58" i="2"/>
  <c r="J58" i="2" s="1"/>
  <c r="I58" i="2"/>
  <c r="K58" i="2"/>
  <c r="M58" i="2" s="1"/>
  <c r="L58" i="2"/>
  <c r="L62" i="2" s="1"/>
  <c r="J59" i="2"/>
  <c r="M59" i="2"/>
  <c r="J60" i="2"/>
  <c r="M60" i="2"/>
  <c r="J66" i="2"/>
  <c r="M66" i="2"/>
  <c r="J67" i="2"/>
  <c r="M67" i="2"/>
  <c r="J68" i="2"/>
  <c r="M68" i="2"/>
  <c r="J69" i="2"/>
  <c r="M69" i="2"/>
  <c r="H70" i="2"/>
  <c r="J70" i="2" s="1"/>
  <c r="I70" i="2"/>
  <c r="K70" i="2"/>
  <c r="M70" i="2" s="1"/>
  <c r="L70" i="2"/>
  <c r="H9" i="1"/>
  <c r="J9" i="1" s="1"/>
  <c r="I9" i="1"/>
  <c r="K9" i="1"/>
  <c r="M9" i="1" s="1"/>
  <c r="L9" i="1"/>
  <c r="J10" i="1"/>
  <c r="M10" i="1"/>
  <c r="J11" i="1"/>
  <c r="M11" i="1"/>
  <c r="J12" i="1"/>
  <c r="M12" i="1"/>
  <c r="H13" i="1"/>
  <c r="K13" i="1"/>
  <c r="J14" i="1"/>
  <c r="M14" i="1"/>
  <c r="H15" i="1"/>
  <c r="I15" i="1"/>
  <c r="J15" i="1" s="1"/>
  <c r="K15" i="1"/>
  <c r="M15" i="1" s="1"/>
  <c r="L15" i="1"/>
  <c r="L13" i="1" s="1"/>
  <c r="J16" i="1"/>
  <c r="M16" i="1"/>
  <c r="J17" i="1"/>
  <c r="M17" i="1"/>
  <c r="J18" i="1"/>
  <c r="M18" i="1"/>
  <c r="H19" i="1"/>
  <c r="I19" i="1"/>
  <c r="J19" i="1" s="1"/>
  <c r="K19" i="1"/>
  <c r="M19" i="1" s="1"/>
  <c r="L19" i="1"/>
  <c r="J20" i="1"/>
  <c r="M20" i="1"/>
  <c r="J21" i="1"/>
  <c r="M21" i="1"/>
  <c r="J22" i="1"/>
  <c r="M22" i="1"/>
  <c r="J23" i="1"/>
  <c r="M23" i="1"/>
  <c r="H24" i="1"/>
  <c r="I24" i="1"/>
  <c r="J24" i="1"/>
  <c r="K24" i="1"/>
  <c r="L24" i="1"/>
  <c r="M24" i="1"/>
  <c r="J25" i="1"/>
  <c r="M25" i="1"/>
  <c r="J26" i="1"/>
  <c r="M26" i="1"/>
  <c r="H28" i="1"/>
  <c r="H27" i="1" s="1"/>
  <c r="I28" i="1"/>
  <c r="I27" i="1" s="1"/>
  <c r="K28" i="1"/>
  <c r="K27" i="1" s="1"/>
  <c r="L28" i="1"/>
  <c r="L27" i="1" s="1"/>
  <c r="J29" i="1"/>
  <c r="M29" i="1"/>
  <c r="J30" i="1"/>
  <c r="M30" i="1"/>
  <c r="H31" i="1"/>
  <c r="J31" i="1" s="1"/>
  <c r="I31" i="1"/>
  <c r="K31" i="1"/>
  <c r="M31" i="1" s="1"/>
  <c r="L31" i="1"/>
  <c r="J32" i="1"/>
  <c r="M32" i="1"/>
  <c r="J33" i="1"/>
  <c r="M33" i="1"/>
  <c r="H34" i="1"/>
  <c r="I34" i="1"/>
  <c r="J34" i="1"/>
  <c r="K34" i="1"/>
  <c r="L34" i="1"/>
  <c r="M34" i="1"/>
  <c r="J35" i="1"/>
  <c r="M35" i="1"/>
  <c r="J36" i="1"/>
  <c r="M36" i="1"/>
  <c r="H37" i="1"/>
  <c r="I37" i="1"/>
  <c r="J37" i="1" s="1"/>
  <c r="K37" i="1"/>
  <c r="M37" i="1" s="1"/>
  <c r="L37" i="1"/>
  <c r="J38" i="1"/>
  <c r="M38" i="1"/>
  <c r="J39" i="1"/>
  <c r="M39" i="1"/>
  <c r="J40" i="1"/>
  <c r="M40" i="1"/>
  <c r="H41" i="1"/>
  <c r="I41" i="1"/>
  <c r="J41" i="1" s="1"/>
  <c r="K41" i="1"/>
  <c r="M41" i="1" s="1"/>
  <c r="L41" i="1"/>
  <c r="J42" i="1"/>
  <c r="M42" i="1"/>
  <c r="J43" i="1"/>
  <c r="M43" i="1"/>
  <c r="J44" i="1"/>
  <c r="M44" i="1"/>
  <c r="J45" i="1"/>
  <c r="M45" i="1"/>
  <c r="H46" i="1"/>
  <c r="I46" i="1"/>
  <c r="J46" i="1"/>
  <c r="K46" i="1"/>
  <c r="L46" i="1"/>
  <c r="M46" i="1"/>
  <c r="J47" i="1"/>
  <c r="M47" i="1"/>
  <c r="J48" i="1"/>
  <c r="M48" i="1"/>
  <c r="H49" i="1"/>
  <c r="I49" i="1"/>
  <c r="J49" i="1" s="1"/>
  <c r="K49" i="1"/>
  <c r="M49" i="1" s="1"/>
  <c r="L49" i="1"/>
  <c r="J50" i="1"/>
  <c r="M50" i="1"/>
  <c r="J51" i="1"/>
  <c r="M51" i="1"/>
  <c r="H52" i="1"/>
  <c r="J52" i="1" s="1"/>
  <c r="I52" i="1"/>
  <c r="K52" i="1"/>
  <c r="M52" i="1" s="1"/>
  <c r="L52" i="1"/>
  <c r="L60" i="1" s="1"/>
  <c r="J53" i="1"/>
  <c r="M53" i="1"/>
  <c r="J54" i="1"/>
  <c r="M54" i="1"/>
  <c r="H55" i="1"/>
  <c r="I55" i="1"/>
  <c r="J55" i="1"/>
  <c r="K55" i="1"/>
  <c r="L55" i="1"/>
  <c r="M55" i="1"/>
  <c r="J56" i="1"/>
  <c r="M56" i="1"/>
  <c r="J57" i="1"/>
  <c r="M57" i="1"/>
  <c r="J58" i="1"/>
  <c r="M58" i="1"/>
  <c r="H11" i="3" l="1"/>
  <c r="H10" i="3" s="1"/>
  <c r="H53" i="3" s="1"/>
  <c r="M27" i="1"/>
  <c r="J44" i="2"/>
  <c r="I53" i="3"/>
  <c r="M13" i="1"/>
  <c r="H85" i="3"/>
  <c r="H89" i="3" s="1"/>
  <c r="J27" i="1"/>
  <c r="M44" i="2"/>
  <c r="I83" i="3"/>
  <c r="K60" i="1"/>
  <c r="M60" i="1" s="1"/>
  <c r="M28" i="1"/>
  <c r="I13" i="1"/>
  <c r="J13" i="1" s="1"/>
  <c r="K17" i="2"/>
  <c r="M17" i="2" s="1"/>
  <c r="H60" i="1"/>
  <c r="J28" i="1"/>
  <c r="H62" i="2"/>
  <c r="J62" i="2" s="1"/>
  <c r="H17" i="2"/>
  <c r="J17" i="2" s="1"/>
  <c r="I60" i="1" l="1"/>
  <c r="J60" i="1" s="1"/>
  <c r="I85" i="3"/>
  <c r="I89" i="3" s="1"/>
  <c r="K62" i="2"/>
  <c r="M62" i="2" s="1"/>
</calcChain>
</file>

<file path=xl/sharedStrings.xml><?xml version="1.0" encoding="utf-8"?>
<sst xmlns="http://schemas.openxmlformats.org/spreadsheetml/2006/main" count="375" uniqueCount="232">
  <si>
    <t>( * ) Yasa ile yetkilendirilen bankalar tarafından kullanılır.</t>
  </si>
  <si>
    <t>(19)</t>
  </si>
  <si>
    <t xml:space="preserve">TOPLAM AKTİFLER </t>
  </si>
  <si>
    <t>(9)</t>
  </si>
  <si>
    <t xml:space="preserve">DİĞER AKTİFLER </t>
  </si>
  <si>
    <t>XIV -</t>
  </si>
  <si>
    <t>Birikmiş Amortismanlar ( - )</t>
  </si>
  <si>
    <t>B.</t>
  </si>
  <si>
    <t>Defter Değeri</t>
  </si>
  <si>
    <t>A.</t>
  </si>
  <si>
    <t>(8)</t>
  </si>
  <si>
    <t xml:space="preserve">SABİT KIYMETLER [ Net ]  </t>
  </si>
  <si>
    <t>XIII -</t>
  </si>
  <si>
    <t>Diğer Menkul Kıymetler</t>
  </si>
  <si>
    <t>Hisse Senetleri</t>
  </si>
  <si>
    <t>(7)</t>
  </si>
  <si>
    <t xml:space="preserve">BAĞLI MENKUL KIYMETLER [ Net ]  </t>
  </si>
  <si>
    <t>XII -</t>
  </si>
  <si>
    <t>Mali Olmayan Ortaklıklar</t>
  </si>
  <si>
    <t>Mali Ortaklıklar</t>
  </si>
  <si>
    <t>(6)</t>
  </si>
  <si>
    <t xml:space="preserve">BAĞLI ORTAKLIKLAR [ Net ] </t>
  </si>
  <si>
    <t>XI -</t>
  </si>
  <si>
    <t xml:space="preserve">Mali Olmayan İştirakler </t>
  </si>
  <si>
    <t xml:space="preserve">Mali İştirakler </t>
  </si>
  <si>
    <t xml:space="preserve">İŞTİRAKLER [ Net ]  </t>
  </si>
  <si>
    <t>X -</t>
  </si>
  <si>
    <t>(5)</t>
  </si>
  <si>
    <t xml:space="preserve">MUHTELİF ALACAKLAR </t>
  </si>
  <si>
    <t>IX -</t>
  </si>
  <si>
    <t>MEVDUAT YASAL KARŞILIKLARI</t>
  </si>
  <si>
    <t>VIII -</t>
  </si>
  <si>
    <t>Kazanılmamış Gelirler ( - )</t>
  </si>
  <si>
    <t>Finansal Kiralama Alacakları</t>
  </si>
  <si>
    <t>FİNANSAL KİRALAMA ALACAKLARI [ Net ] *</t>
  </si>
  <si>
    <t>VII -</t>
  </si>
  <si>
    <t>Diğer</t>
  </si>
  <si>
    <t>C.</t>
  </si>
  <si>
    <t>Menkul Değerlerin</t>
  </si>
  <si>
    <t>Kredilerin</t>
  </si>
  <si>
    <t>FAİZ VE GELİR TAHAKKUK VE REESKONTLARI</t>
  </si>
  <si>
    <t>VI -</t>
  </si>
  <si>
    <t xml:space="preserve"> 2) Ayrılan Karşılık ( - )</t>
  </si>
  <si>
    <t xml:space="preserve"> 1) Brüt Alacak Bakiyesi</t>
  </si>
  <si>
    <t>Zarar Niteliğindeki Krediler ve Diğer Alacaklar [ Net ]</t>
  </si>
  <si>
    <t xml:space="preserve"> 2) Ayrılan Özel Karşılık ( - )</t>
  </si>
  <si>
    <t>Tahsili Şüpheli Krediler ve Diğer Alacaklar [ Net ]</t>
  </si>
  <si>
    <t>Tahsil İmkanı Sınırlı Krediler ve Diğer Alacaklar [ Net ]</t>
  </si>
  <si>
    <t>(4)</t>
  </si>
  <si>
    <t xml:space="preserve">TAKİPTEKİ ALACAKLAR [ Net ] </t>
  </si>
  <si>
    <t>V -</t>
  </si>
  <si>
    <t>Orta ve Uzun Vadeli</t>
  </si>
  <si>
    <t>Kısa Vadeli</t>
  </si>
  <si>
    <t>(3)</t>
  </si>
  <si>
    <t xml:space="preserve">KREDİLER  </t>
  </si>
  <si>
    <t>IV -</t>
  </si>
  <si>
    <t xml:space="preserve">Diğer Menkul Değerler </t>
  </si>
  <si>
    <t>D.</t>
  </si>
  <si>
    <t>Diğer Borçlanma Senetleri</t>
  </si>
  <si>
    <t>Devlet İç Borçlanma Senetleri</t>
  </si>
  <si>
    <t>(2)</t>
  </si>
  <si>
    <t xml:space="preserve">MENKUL DEĞERLER CÜZDANI [ Net ]  </t>
  </si>
  <si>
    <t>III -</t>
  </si>
  <si>
    <t xml:space="preserve"> 3) Ters Repo İşlemlerinden Alacaklar</t>
  </si>
  <si>
    <t xml:space="preserve"> 2) Yurtdışı Bankalar  </t>
  </si>
  <si>
    <t xml:space="preserve"> 1) Yurtiçi Bankalar</t>
  </si>
  <si>
    <t>Diğer Bankalar</t>
  </si>
  <si>
    <t xml:space="preserve">K.K.T.C.Merkez Bankası  </t>
  </si>
  <si>
    <t>(1)</t>
  </si>
  <si>
    <t>BANKALAR</t>
  </si>
  <si>
    <t>II -</t>
  </si>
  <si>
    <t>Efektif Deposu</t>
  </si>
  <si>
    <t>Kasa</t>
  </si>
  <si>
    <t>NAKİT DEĞERLER</t>
  </si>
  <si>
    <t>I -</t>
  </si>
  <si>
    <t>TOPLAM</t>
  </si>
  <si>
    <t>YP</t>
  </si>
  <si>
    <t>TP</t>
  </si>
  <si>
    <t>Dipnot</t>
  </si>
  <si>
    <t>(31/12/2016)</t>
  </si>
  <si>
    <t>(31/12/2017)</t>
  </si>
  <si>
    <t>AKTİFLER</t>
  </si>
  <si>
    <t>ÖNCEKİ DÖNEM</t>
  </si>
  <si>
    <t>CARİ DÖNEM</t>
  </si>
  <si>
    <t>(TL)</t>
  </si>
  <si>
    <t>KARŞILAŞTIRMALI BİLANÇOSU</t>
  </si>
  <si>
    <t>KIBRIS VAKIFLAR BANKASI LTD.</t>
  </si>
  <si>
    <t xml:space="preserve">EMANET VE REHİNLİ KIYMETLER </t>
  </si>
  <si>
    <t xml:space="preserve">DÖVİZ VE FAİZ HADDİ İLE İLGİLİ İŞLEMLER </t>
  </si>
  <si>
    <t xml:space="preserve">TAAHHÜTLER </t>
  </si>
  <si>
    <t xml:space="preserve">GARANTİ VE KEFALETLER </t>
  </si>
  <si>
    <t xml:space="preserve">BİLANÇO DIŞI YÜKÜMLÜLÜKLER </t>
  </si>
  <si>
    <t xml:space="preserve">TOPLAM PASİFLER  </t>
  </si>
  <si>
    <t>Geçmiş Yıl Kârları</t>
  </si>
  <si>
    <t>Dönem Kârı</t>
  </si>
  <si>
    <t>KÂR</t>
  </si>
  <si>
    <t xml:space="preserve"> 2) Geçmiş Yıl Zararları</t>
  </si>
  <si>
    <t xml:space="preserve"> 1) Dönem Zararı</t>
  </si>
  <si>
    <t>Zarar</t>
  </si>
  <si>
    <t>F.</t>
  </si>
  <si>
    <t>(18)</t>
  </si>
  <si>
    <t xml:space="preserve">Değerleme Farkları </t>
  </si>
  <si>
    <t>E.</t>
  </si>
  <si>
    <t>Yeniden Değerleme Fonları</t>
  </si>
  <si>
    <t>İhtiyari Yedek Akçeler</t>
  </si>
  <si>
    <t xml:space="preserve"> 3) Diğer Kanuni Yedek Akçeler</t>
  </si>
  <si>
    <t xml:space="preserve"> 2) Emisyon(Hisse Senedi İhraç)Primleri</t>
  </si>
  <si>
    <t xml:space="preserve"> 1) Kanuni Yedek Akçeler</t>
  </si>
  <si>
    <t>Kanuni Yedek Akçeler</t>
  </si>
  <si>
    <t xml:space="preserve"> 2) Ödenmemiş Sermaye  ( - )</t>
  </si>
  <si>
    <t xml:space="preserve"> 1) Nominal Sermaye</t>
  </si>
  <si>
    <t xml:space="preserve">Ödenmiş Sermaye  </t>
  </si>
  <si>
    <t>(17)</t>
  </si>
  <si>
    <t xml:space="preserve">ÖZKAYNAKLAR </t>
  </si>
  <si>
    <t>(16)</t>
  </si>
  <si>
    <t xml:space="preserve">DİĞER PASİFLER  </t>
  </si>
  <si>
    <t>Diğer Karşılıklar</t>
  </si>
  <si>
    <t>Vergi Karşılığı</t>
  </si>
  <si>
    <t>Genel Kredi Karşılıkları</t>
  </si>
  <si>
    <t>Kıdem Tazminatı Karşılığı</t>
  </si>
  <si>
    <t>KARŞILIKLAR</t>
  </si>
  <si>
    <t>(15)</t>
  </si>
  <si>
    <t xml:space="preserve">MUHTELİF BORÇLAR </t>
  </si>
  <si>
    <t>İTHALAT TRANSFER EMİRLERİ</t>
  </si>
  <si>
    <t>ÖDENECEK VERGİ, RESİM, HARÇ VE PRİMLER</t>
  </si>
  <si>
    <t>Ertelenmiş Finansal Kiralama Giderleri ( - )</t>
  </si>
  <si>
    <t>Finansal Kiralama Borçları</t>
  </si>
  <si>
    <t xml:space="preserve">FİNANSAL KİRALAMA BORÇLARI [ Net ] </t>
  </si>
  <si>
    <t xml:space="preserve">VII - </t>
  </si>
  <si>
    <t>Alınan Kredilerin</t>
  </si>
  <si>
    <t>Mevduatın</t>
  </si>
  <si>
    <t>FAİZ VE GİDER REESKONTLARI</t>
  </si>
  <si>
    <t xml:space="preserve">VI - </t>
  </si>
  <si>
    <t>Tahviller</t>
  </si>
  <si>
    <t>Varlığa Dayalı Menkul Kıymetler</t>
  </si>
  <si>
    <t>Bonolar</t>
  </si>
  <si>
    <t>(14)</t>
  </si>
  <si>
    <t xml:space="preserve">ÇIKARILAN MENKUL KIYMETLER [ Net ]  </t>
  </si>
  <si>
    <t>(13)</t>
  </si>
  <si>
    <t xml:space="preserve">FONLAR </t>
  </si>
  <si>
    <t xml:space="preserve">IV - </t>
  </si>
  <si>
    <t xml:space="preserve"> 3) Sermaye Benzeri Krediler</t>
  </si>
  <si>
    <t xml:space="preserve"> 2) Yurtdışı banka, kuruluş ve fonlardan</t>
  </si>
  <si>
    <t xml:space="preserve"> 1) Yurtiçi banka ve kuruluşlardan</t>
  </si>
  <si>
    <t>Alınan Diğer Krediler</t>
  </si>
  <si>
    <t>K.K.T.C.Merkez Bankası Kredileri</t>
  </si>
  <si>
    <t>(12)</t>
  </si>
  <si>
    <t xml:space="preserve">ALINAN KREDİLER </t>
  </si>
  <si>
    <t>(11)</t>
  </si>
  <si>
    <t>REPO İŞLEMLERİNDEN SAĞLANAN FONLAR</t>
  </si>
  <si>
    <t xml:space="preserve">II - </t>
  </si>
  <si>
    <t>Altın Depo Hesapları</t>
  </si>
  <si>
    <t>Bankalar Mevduatı</t>
  </si>
  <si>
    <t>Diğer Kuruluşlar Mevduatı</t>
  </si>
  <si>
    <t>Ticari Kuruluşlar Mevduatı</t>
  </si>
  <si>
    <t>Resmi Kuruluşlar Mevduatı</t>
  </si>
  <si>
    <t>Tasarruf Mevduatı</t>
  </si>
  <si>
    <t>(10)</t>
  </si>
  <si>
    <t xml:space="preserve">MEVDUAT </t>
  </si>
  <si>
    <t>PASİFLER</t>
  </si>
  <si>
    <t>NET KÂR / ZARAR [ VII - VIII ]</t>
  </si>
  <si>
    <t>VERGİ PROVİZYONU</t>
  </si>
  <si>
    <t>VERGİ ÖNCESİ KÂR / ZARAR [ III + VI ]</t>
  </si>
  <si>
    <t>NET FAİZ DIŞI GELİRLER [ IV - V ]</t>
  </si>
  <si>
    <t xml:space="preserve">Diğer Faiz Dışı Giderler </t>
  </si>
  <si>
    <t>L.</t>
  </si>
  <si>
    <t xml:space="preserve">Diğer Provizyonlar </t>
  </si>
  <si>
    <t>K.</t>
  </si>
  <si>
    <t>Takipteki Alacaklar Provizyonu</t>
  </si>
  <si>
    <t>J.</t>
  </si>
  <si>
    <t>Olağanüstü Giderler</t>
  </si>
  <si>
    <t>I.</t>
  </si>
  <si>
    <t>Vergi ve Harçlar</t>
  </si>
  <si>
    <t>H.</t>
  </si>
  <si>
    <t>Amortisman Giderleri</t>
  </si>
  <si>
    <t>G.</t>
  </si>
  <si>
    <t>Kira Giderleri</t>
  </si>
  <si>
    <t>Kıdem Tazminatı Provizyonu</t>
  </si>
  <si>
    <t>Personel Giderleri</t>
  </si>
  <si>
    <t>Kambiyo Zararları</t>
  </si>
  <si>
    <t>Sermaye Piyasası İşlem Zararları</t>
  </si>
  <si>
    <t xml:space="preserve"> 3) Diğer</t>
  </si>
  <si>
    <t xml:space="preserve"> 2) Gayri Nakdi Kredilere Verilen</t>
  </si>
  <si>
    <t xml:space="preserve"> 1) Nakdi Kredilere Verilen</t>
  </si>
  <si>
    <t>Verilen Ücret ve Komisyonlar</t>
  </si>
  <si>
    <t xml:space="preserve">FAİZ DIŞI GİDERLER </t>
  </si>
  <si>
    <t xml:space="preserve">Diğer Faiz Dışı Gelirler </t>
  </si>
  <si>
    <t>Olağanüstü Gelirler</t>
  </si>
  <si>
    <t>İştirakler ve Bağlı Ortaklıklardan Alınan Kâr Payları(Temettü)</t>
  </si>
  <si>
    <t>Kambiyo Kârları</t>
  </si>
  <si>
    <t>Sermaye Piyasası İşlem Kârları</t>
  </si>
  <si>
    <t xml:space="preserve"> 2) Gayri Nakdi Kredilerden</t>
  </si>
  <si>
    <t xml:space="preserve"> 1) Nakdi Kredilerden</t>
  </si>
  <si>
    <t>Alınan Ücret ve Komisyonlar</t>
  </si>
  <si>
    <t xml:space="preserve">FAİZ DIŞI GELİRLER </t>
  </si>
  <si>
    <t>NET FAİZ GELİRİ  [ I - II ]</t>
  </si>
  <si>
    <t xml:space="preserve">Diğer Faiz Giderleri </t>
  </si>
  <si>
    <t>Çıkarılan Menkul Kıymetlere Verilen Faizler</t>
  </si>
  <si>
    <t xml:space="preserve"> 4) Diğer Kuruluşlara</t>
  </si>
  <si>
    <t xml:space="preserve"> 3) Yurtdışı Bankalara</t>
  </si>
  <si>
    <t xml:space="preserve"> 2) Yurtiçi Bankalara</t>
  </si>
  <si>
    <t xml:space="preserve"> 1) K.K.T.C.Merkez Bankasına</t>
  </si>
  <si>
    <t xml:space="preserve">Kullanılan Kredilere Verilen Faizler </t>
  </si>
  <si>
    <t>Repo İşlemlerine Verilen Faizler</t>
  </si>
  <si>
    <t xml:space="preserve"> 6) Altın Depo Hesaplarına</t>
  </si>
  <si>
    <t xml:space="preserve"> 5) Bankalar Mevduatına</t>
  </si>
  <si>
    <t xml:space="preserve"> 4) Diğer Kuruluşlar Mevduatına</t>
  </si>
  <si>
    <t xml:space="preserve"> 3) Ticari Kuruluşlar Mevduatına</t>
  </si>
  <si>
    <t xml:space="preserve"> 2) Resmi Kuruluşlar Mevduatına</t>
  </si>
  <si>
    <t xml:space="preserve"> 1) Tasarruf Mevduatına</t>
  </si>
  <si>
    <t>Döviz Mevduata Verilen Faizler</t>
  </si>
  <si>
    <t xml:space="preserve">B. </t>
  </si>
  <si>
    <t>Mevduata Verilen Faizler</t>
  </si>
  <si>
    <t xml:space="preserve">FAİZ GİDERLERİ  </t>
  </si>
  <si>
    <t xml:space="preserve">Diğer Faiz Gelirleri </t>
  </si>
  <si>
    <t xml:space="preserve"> 2) Diğer Menkul Kıymetlerden</t>
  </si>
  <si>
    <t xml:space="preserve"> 1) Kalkınma Bankası Tahvillerinden</t>
  </si>
  <si>
    <t>Menkul Değerler Cüzdanından Alınan Faizler</t>
  </si>
  <si>
    <t xml:space="preserve"> 4) Ters Repo İşlemlerinden Alınan Faizler</t>
  </si>
  <si>
    <t xml:space="preserve"> 3) Yurtdışı Bankalardan</t>
  </si>
  <si>
    <t xml:space="preserve"> 2) Yurtiçi Bankalardan</t>
  </si>
  <si>
    <t xml:space="preserve"> 1) K.K.T.C.Merkez Bankasından</t>
  </si>
  <si>
    <t>Bankalardan Alınan Faizler</t>
  </si>
  <si>
    <t>Mevduat Munzam Karşılıklarından Alınan Faizler</t>
  </si>
  <si>
    <t xml:space="preserve"> 3) Takipteki Alacaklardan Alınan Faizler</t>
  </si>
  <si>
    <t xml:space="preserve">    b - Orta ve Uzun Vadeli Kredilerden</t>
  </si>
  <si>
    <t xml:space="preserve">    a - Kısa Vadeli Kredilerden</t>
  </si>
  <si>
    <t xml:space="preserve"> 2) YP Kredilerden Alınan Faizler</t>
  </si>
  <si>
    <t xml:space="preserve"> 1) TP Kredilerden Alınan Faizler</t>
  </si>
  <si>
    <t>Kredilerden Alınan Faizler</t>
  </si>
  <si>
    <t xml:space="preserve">FAİZ GELİRLERİ  </t>
  </si>
  <si>
    <t>KARŞILAŞTIRMALI KÂR VE ZARAR CETVELİ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</si>
</sst>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T_L_-;\-* #,##0.00\ _T_L_-;_-* &quot;-&quot;??\ _T_L_-;_-@_-"/>
    <numFmt numFmtId="165" formatCode="#,##0_ ;\-#,##0\ "/>
    <numFmt numFmtId="166" formatCode="0_ ;\-0\ "/>
  </numFmts>
  <fonts count="10" x14ac:knownFonts="1">
    <font>
      <sz val="10"/>
      <name val="MS Sans Serif"/>
    </font>
    <font>
      <sz val="12"/>
      <name val="MS Sans Serif"/>
      <family val="2"/>
      <charset val="162"/>
    </font>
    <font>
      <sz val="12"/>
      <name val="Times New Roman Tur"/>
      <family val="1"/>
      <charset val="162"/>
    </font>
    <font>
      <b/>
      <sz val="12"/>
      <name val="MS Sans Serif"/>
      <family val="2"/>
      <charset val="162"/>
    </font>
    <font>
      <b/>
      <sz val="12"/>
      <name val="Times New Roman Tur"/>
      <family val="1"/>
      <charset val="162"/>
    </font>
    <font>
      <sz val="12"/>
      <name val="Times New Roman Tur"/>
      <charset val="162"/>
    </font>
    <font>
      <b/>
      <sz val="12"/>
      <name val="Times New Roman Tur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92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64"/>
      </left>
      <right/>
      <top/>
      <bottom style="double">
        <color indexed="39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medium">
        <color indexed="48"/>
      </left>
      <right style="medium">
        <color indexed="48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/>
      <right/>
      <top/>
      <bottom style="dotted">
        <color indexed="39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64"/>
      </left>
      <right/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 style="double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double">
        <color indexed="12"/>
      </left>
      <right style="medium">
        <color indexed="12"/>
      </right>
      <top/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64"/>
      </right>
      <top/>
      <bottom/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61">
    <xf numFmtId="0" fontId="0" fillId="0" borderId="0" xfId="0"/>
    <xf numFmtId="3" fontId="1" fillId="2" borderId="0" xfId="0" applyNumberFormat="1" applyFont="1" applyFill="1" applyProtection="1">
      <protection locked="0"/>
    </xf>
    <xf numFmtId="3" fontId="1" fillId="2" borderId="0" xfId="0" applyNumberFormat="1" applyFont="1" applyFill="1" applyProtection="1"/>
    <xf numFmtId="3" fontId="1" fillId="2" borderId="0" xfId="0" applyNumberFormat="1" applyFont="1" applyFill="1" applyAlignment="1" applyProtection="1">
      <protection locked="0"/>
    </xf>
    <xf numFmtId="3" fontId="2" fillId="2" borderId="1" xfId="0" applyNumberFormat="1" applyFont="1" applyFill="1" applyBorder="1" applyProtection="1"/>
    <xf numFmtId="3" fontId="2" fillId="2" borderId="2" xfId="0" applyNumberFormat="1" applyFont="1" applyFill="1" applyBorder="1" applyProtection="1"/>
    <xf numFmtId="3" fontId="2" fillId="2" borderId="2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>
      <alignment horizontal="left"/>
    </xf>
    <xf numFmtId="3" fontId="2" fillId="2" borderId="3" xfId="0" applyNumberFormat="1" applyFont="1" applyFill="1" applyBorder="1" applyProtection="1"/>
    <xf numFmtId="3" fontId="2" fillId="2" borderId="0" xfId="0" applyNumberFormat="1" applyFont="1" applyFill="1" applyProtection="1"/>
    <xf numFmtId="3" fontId="2" fillId="2" borderId="4" xfId="0" applyNumberFormat="1" applyFont="1" applyFill="1" applyBorder="1" applyProtection="1"/>
    <xf numFmtId="3" fontId="2" fillId="2" borderId="0" xfId="0" applyNumberFormat="1" applyFont="1" applyFill="1" applyBorder="1" applyProtection="1"/>
    <xf numFmtId="3" fontId="2" fillId="2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left"/>
    </xf>
    <xf numFmtId="3" fontId="2" fillId="2" borderId="5" xfId="0" applyNumberFormat="1" applyFont="1" applyFill="1" applyBorder="1" applyProtection="1"/>
    <xf numFmtId="3" fontId="3" fillId="2" borderId="0" xfId="0" applyNumberFormat="1" applyFont="1" applyFill="1" applyProtection="1"/>
    <xf numFmtId="3" fontId="4" fillId="2" borderId="4" xfId="0" applyNumberFormat="1" applyFont="1" applyFill="1" applyBorder="1" applyProtection="1"/>
    <xf numFmtId="3" fontId="4" fillId="2" borderId="6" xfId="0" applyNumberFormat="1" applyFont="1" applyFill="1" applyBorder="1" applyProtection="1"/>
    <xf numFmtId="3" fontId="4" fillId="2" borderId="7" xfId="0" applyNumberFormat="1" applyFont="1" applyFill="1" applyBorder="1" applyProtection="1"/>
    <xf numFmtId="3" fontId="4" fillId="2" borderId="8" xfId="0" applyNumberFormat="1" applyFont="1" applyFill="1" applyBorder="1" applyProtection="1"/>
    <xf numFmtId="49" fontId="4" fillId="2" borderId="9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Protection="1"/>
    <xf numFmtId="3" fontId="4" fillId="2" borderId="10" xfId="0" quotePrefix="1" applyNumberFormat="1" applyFont="1" applyFill="1" applyBorder="1" applyAlignment="1" applyProtection="1">
      <alignment horizontal="left"/>
    </xf>
    <xf numFmtId="3" fontId="4" fillId="2" borderId="11" xfId="0" applyNumberFormat="1" applyFont="1" applyFill="1" applyBorder="1" applyProtection="1"/>
    <xf numFmtId="3" fontId="4" fillId="2" borderId="0" xfId="0" applyNumberFormat="1" applyFont="1" applyFill="1" applyProtection="1"/>
    <xf numFmtId="3" fontId="3" fillId="2" borderId="0" xfId="0" applyNumberFormat="1" applyFont="1" applyFill="1" applyProtection="1">
      <protection locked="0"/>
    </xf>
    <xf numFmtId="3" fontId="2" fillId="2" borderId="12" xfId="0" applyNumberFormat="1" applyFont="1" applyFill="1" applyBorder="1" applyProtection="1"/>
    <xf numFmtId="3" fontId="2" fillId="2" borderId="13" xfId="0" applyNumberFormat="1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49" fontId="2" fillId="2" borderId="14" xfId="0" applyNumberFormat="1" applyFont="1" applyFill="1" applyBorder="1" applyAlignment="1" applyProtection="1">
      <alignment horizontal="center"/>
    </xf>
    <xf numFmtId="3" fontId="4" fillId="2" borderId="15" xfId="0" applyNumberFormat="1" applyFont="1" applyFill="1" applyBorder="1" applyProtection="1"/>
    <xf numFmtId="3" fontId="4" fillId="2" borderId="16" xfId="0" applyNumberFormat="1" applyFont="1" applyFill="1" applyBorder="1" applyProtection="1">
      <protection locked="0"/>
    </xf>
    <xf numFmtId="3" fontId="4" fillId="2" borderId="17" xfId="0" applyNumberFormat="1" applyFont="1" applyFill="1" applyBorder="1" applyProtection="1">
      <protection locked="0"/>
    </xf>
    <xf numFmtId="49" fontId="4" fillId="2" borderId="18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Protection="1"/>
    <xf numFmtId="3" fontId="4" fillId="2" borderId="0" xfId="0" applyNumberFormat="1" applyFont="1" applyFill="1" applyBorder="1" applyAlignment="1" applyProtection="1">
      <alignment horizontal="left"/>
    </xf>
    <xf numFmtId="3" fontId="4" fillId="2" borderId="5" xfId="0" quotePrefix="1" applyNumberFormat="1" applyFont="1" applyFill="1" applyBorder="1" applyAlignment="1" applyProtection="1">
      <alignment horizontal="left"/>
    </xf>
    <xf numFmtId="3" fontId="2" fillId="2" borderId="19" xfId="0" applyNumberFormat="1" applyFont="1" applyFill="1" applyBorder="1" applyProtection="1"/>
    <xf numFmtId="3" fontId="2" fillId="2" borderId="20" xfId="0" applyNumberFormat="1" applyFont="1" applyFill="1" applyBorder="1" applyProtection="1">
      <protection locked="0"/>
    </xf>
    <xf numFmtId="3" fontId="2" fillId="2" borderId="21" xfId="0" applyNumberFormat="1" applyFont="1" applyFill="1" applyBorder="1" applyProtection="1">
      <protection locked="0"/>
    </xf>
    <xf numFmtId="49" fontId="2" fillId="2" borderId="22" xfId="0" applyNumberFormat="1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>
      <alignment horizontal="center"/>
    </xf>
    <xf numFmtId="3" fontId="4" fillId="2" borderId="16" xfId="0" applyNumberFormat="1" applyFont="1" applyFill="1" applyBorder="1" applyProtection="1"/>
    <xf numFmtId="3" fontId="4" fillId="2" borderId="17" xfId="0" applyNumberFormat="1" applyFont="1" applyFill="1" applyBorder="1" applyProtection="1"/>
    <xf numFmtId="3" fontId="4" fillId="2" borderId="5" xfId="0" applyNumberFormat="1" applyFont="1" applyFill="1" applyBorder="1" applyAlignment="1" applyProtection="1">
      <alignment horizontal="left"/>
    </xf>
    <xf numFmtId="3" fontId="4" fillId="2" borderId="0" xfId="0" quotePrefix="1" applyNumberFormat="1" applyFont="1" applyFill="1" applyBorder="1" applyAlignment="1" applyProtection="1">
      <alignment horizontal="left"/>
    </xf>
    <xf numFmtId="3" fontId="4" fillId="2" borderId="5" xfId="0" applyNumberFormat="1" applyFont="1" applyFill="1" applyBorder="1" applyProtection="1"/>
    <xf numFmtId="3" fontId="2" fillId="2" borderId="23" xfId="0" applyNumberFormat="1" applyFont="1" applyFill="1" applyBorder="1" applyProtection="1">
      <protection locked="0"/>
    </xf>
    <xf numFmtId="3" fontId="2" fillId="2" borderId="24" xfId="0" applyNumberFormat="1" applyFont="1" applyFill="1" applyBorder="1" applyProtection="1">
      <protection locked="0"/>
    </xf>
    <xf numFmtId="49" fontId="2" fillId="2" borderId="25" xfId="0" applyNumberFormat="1" applyFont="1" applyFill="1" applyBorder="1" applyAlignment="1" applyProtection="1">
      <alignment horizontal="center"/>
    </xf>
    <xf numFmtId="3" fontId="2" fillId="2" borderId="0" xfId="0" quotePrefix="1" applyNumberFormat="1" applyFont="1" applyFill="1" applyBorder="1" applyAlignment="1" applyProtection="1">
      <alignment horizontal="left"/>
    </xf>
    <xf numFmtId="3" fontId="2" fillId="2" borderId="20" xfId="0" applyNumberFormat="1" applyFont="1" applyFill="1" applyBorder="1" applyProtection="1"/>
    <xf numFmtId="3" fontId="2" fillId="2" borderId="21" xfId="0" applyNumberFormat="1" applyFont="1" applyFill="1" applyBorder="1" applyProtection="1"/>
    <xf numFmtId="3" fontId="2" fillId="2" borderId="0" xfId="0" quotePrefix="1" applyNumberFormat="1" applyFont="1" applyFill="1" applyBorder="1" applyAlignment="1" applyProtection="1">
      <alignment horizontal="center"/>
    </xf>
    <xf numFmtId="3" fontId="2" fillId="2" borderId="26" xfId="0" applyNumberFormat="1" applyFont="1" applyFill="1" applyBorder="1" applyProtection="1"/>
    <xf numFmtId="49" fontId="2" fillId="2" borderId="27" xfId="0" applyNumberFormat="1" applyFont="1" applyFill="1" applyBorder="1" applyAlignment="1" applyProtection="1">
      <alignment horizontal="center"/>
    </xf>
    <xf numFmtId="3" fontId="2" fillId="2" borderId="28" xfId="0" applyNumberFormat="1" applyFont="1" applyFill="1" applyBorder="1" applyProtection="1"/>
    <xf numFmtId="3" fontId="2" fillId="2" borderId="29" xfId="0" applyNumberFormat="1" applyFont="1" applyFill="1" applyBorder="1" applyProtection="1">
      <protection locked="0"/>
    </xf>
    <xf numFmtId="3" fontId="2" fillId="2" borderId="30" xfId="0" applyNumberFormat="1" applyFont="1" applyFill="1" applyBorder="1" applyProtection="1">
      <protection locked="0"/>
    </xf>
    <xf numFmtId="49" fontId="2" fillId="2" borderId="31" xfId="0" applyNumberFormat="1" applyFont="1" applyFill="1" applyBorder="1" applyAlignment="1" applyProtection="1">
      <alignment horizontal="center"/>
    </xf>
    <xf numFmtId="3" fontId="5" fillId="2" borderId="28" xfId="0" applyNumberFormat="1" applyFont="1" applyFill="1" applyBorder="1" applyProtection="1"/>
    <xf numFmtId="49" fontId="2" fillId="2" borderId="32" xfId="0" applyNumberFormat="1" applyFont="1" applyFill="1" applyBorder="1" applyAlignment="1" applyProtection="1">
      <alignment horizontal="center"/>
    </xf>
    <xf numFmtId="3" fontId="2" fillId="2" borderId="30" xfId="0" applyNumberFormat="1" applyFont="1" applyFill="1" applyBorder="1" applyProtection="1"/>
    <xf numFmtId="3" fontId="4" fillId="2" borderId="18" xfId="0" applyNumberFormat="1" applyFont="1" applyFill="1" applyBorder="1" applyAlignment="1" applyProtection="1">
      <alignment horizontal="center"/>
    </xf>
    <xf numFmtId="3" fontId="2" fillId="2" borderId="33" xfId="0" applyNumberFormat="1" applyFont="1" applyFill="1" applyBorder="1" applyAlignment="1" applyProtection="1">
      <alignment horizontal="center"/>
    </xf>
    <xf numFmtId="3" fontId="2" fillId="2" borderId="34" xfId="0" applyNumberFormat="1" applyFont="1" applyFill="1" applyBorder="1" applyAlignment="1" applyProtection="1">
      <alignment horizontal="center"/>
      <protection locked="0"/>
    </xf>
    <xf numFmtId="3" fontId="2" fillId="2" borderId="35" xfId="0" applyNumberFormat="1" applyFont="1" applyFill="1" applyBorder="1" applyAlignment="1" applyProtection="1">
      <alignment horizontal="center"/>
      <protection locked="0"/>
    </xf>
    <xf numFmtId="3" fontId="2" fillId="2" borderId="36" xfId="0" applyNumberFormat="1" applyFont="1" applyFill="1" applyBorder="1" applyAlignment="1" applyProtection="1">
      <alignment horizontal="center"/>
    </xf>
    <xf numFmtId="3" fontId="2" fillId="2" borderId="35" xfId="0" applyNumberFormat="1" applyFont="1" applyFill="1" applyBorder="1" applyProtection="1"/>
    <xf numFmtId="3" fontId="2" fillId="2" borderId="37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14" fontId="6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protection locked="0"/>
    </xf>
    <xf numFmtId="3" fontId="2" fillId="2" borderId="0" xfId="0" applyNumberFormat="1" applyFont="1" applyFill="1" applyBorder="1" applyAlignment="1" applyProtection="1">
      <alignment vertical="top" wrapText="1"/>
      <protection locked="0"/>
    </xf>
    <xf numFmtId="3" fontId="4" fillId="2" borderId="0" xfId="0" quotePrefix="1" applyNumberFormat="1" applyFont="1" applyFill="1" applyBorder="1" applyAlignment="1" applyProtection="1">
      <alignment horizontal="left"/>
      <protection locked="0"/>
    </xf>
    <xf numFmtId="3" fontId="2" fillId="2" borderId="5" xfId="0" applyNumberFormat="1" applyFont="1" applyFill="1" applyBorder="1" applyProtection="1">
      <protection locked="0"/>
    </xf>
    <xf numFmtId="3" fontId="2" fillId="2" borderId="38" xfId="0" applyNumberFormat="1" applyFont="1" applyFill="1" applyBorder="1" applyProtection="1"/>
    <xf numFmtId="3" fontId="2" fillId="2" borderId="39" xfId="0" applyNumberFormat="1" applyFont="1" applyFill="1" applyBorder="1" applyProtection="1"/>
    <xf numFmtId="3" fontId="2" fillId="2" borderId="39" xfId="0" applyNumberFormat="1" applyFont="1" applyFill="1" applyBorder="1" applyAlignment="1" applyProtection="1"/>
    <xf numFmtId="3" fontId="2" fillId="2" borderId="40" xfId="0" applyNumberFormat="1" applyFont="1" applyFill="1" applyBorder="1" applyProtection="1"/>
    <xf numFmtId="3" fontId="4" fillId="2" borderId="0" xfId="0" applyNumberFormat="1" applyFont="1" applyFill="1" applyAlignment="1" applyProtection="1">
      <alignment horizontal="right"/>
    </xf>
    <xf numFmtId="3" fontId="2" fillId="2" borderId="0" xfId="0" applyNumberFormat="1" applyFont="1" applyFill="1" applyAlignment="1" applyProtection="1"/>
    <xf numFmtId="165" fontId="8" fillId="2" borderId="0" xfId="0" applyNumberFormat="1" applyFont="1" applyFill="1" applyProtection="1">
      <protection locked="0"/>
    </xf>
    <xf numFmtId="165" fontId="8" fillId="2" borderId="0" xfId="0" applyNumberFormat="1" applyFont="1" applyFill="1" applyProtection="1"/>
    <xf numFmtId="165" fontId="8" fillId="2" borderId="0" xfId="0" applyNumberFormat="1" applyFont="1" applyFill="1" applyAlignment="1" applyProtection="1">
      <alignment horizontal="center"/>
      <protection locked="0"/>
    </xf>
    <xf numFmtId="165" fontId="8" fillId="2" borderId="0" xfId="0" applyNumberFormat="1" applyFont="1" applyFill="1" applyBorder="1" applyProtection="1"/>
    <xf numFmtId="165" fontId="8" fillId="2" borderId="1" xfId="0" applyNumberFormat="1" applyFont="1" applyFill="1" applyBorder="1" applyProtection="1"/>
    <xf numFmtId="165" fontId="8" fillId="2" borderId="2" xfId="0" applyNumberFormat="1" applyFont="1" applyFill="1" applyBorder="1" applyProtection="1"/>
    <xf numFmtId="165" fontId="8" fillId="2" borderId="2" xfId="0" applyNumberFormat="1" applyFont="1" applyFill="1" applyBorder="1" applyAlignment="1" applyProtection="1">
      <alignment horizontal="center"/>
    </xf>
    <xf numFmtId="165" fontId="8" fillId="2" borderId="2" xfId="0" applyNumberFormat="1" applyFont="1" applyFill="1" applyBorder="1" applyAlignment="1" applyProtection="1">
      <alignment horizontal="left"/>
    </xf>
    <xf numFmtId="165" fontId="8" fillId="2" borderId="3" xfId="0" applyNumberFormat="1" applyFont="1" applyFill="1" applyBorder="1" applyProtection="1"/>
    <xf numFmtId="165" fontId="8" fillId="2" borderId="4" xfId="0" applyNumberFormat="1" applyFont="1" applyFill="1" applyBorder="1" applyProtection="1"/>
    <xf numFmtId="165" fontId="8" fillId="2" borderId="0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Border="1" applyAlignment="1" applyProtection="1">
      <alignment horizontal="left"/>
    </xf>
    <xf numFmtId="165" fontId="8" fillId="2" borderId="5" xfId="0" applyNumberFormat="1" applyFont="1" applyFill="1" applyBorder="1" applyProtection="1"/>
    <xf numFmtId="165" fontId="9" fillId="2" borderId="0" xfId="0" applyNumberFormat="1" applyFont="1" applyFill="1" applyProtection="1"/>
    <xf numFmtId="165" fontId="9" fillId="2" borderId="4" xfId="0" applyNumberFormat="1" applyFont="1" applyFill="1" applyBorder="1" applyProtection="1"/>
    <xf numFmtId="165" fontId="9" fillId="2" borderId="41" xfId="0" applyNumberFormat="1" applyFont="1" applyFill="1" applyBorder="1" applyProtection="1"/>
    <xf numFmtId="165" fontId="9" fillId="2" borderId="8" xfId="0" applyNumberFormat="1" applyFont="1" applyFill="1" applyBorder="1" applyProtection="1"/>
    <xf numFmtId="165" fontId="9" fillId="2" borderId="42" xfId="0" applyNumberFormat="1" applyFont="1" applyFill="1" applyBorder="1" applyProtection="1"/>
    <xf numFmtId="165" fontId="9" fillId="2" borderId="43" xfId="0" applyNumberFormat="1" applyFont="1" applyFill="1" applyBorder="1" applyProtection="1"/>
    <xf numFmtId="166" fontId="9" fillId="2" borderId="42" xfId="0" applyNumberFormat="1" applyFont="1" applyFill="1" applyBorder="1" applyAlignment="1" applyProtection="1">
      <alignment horizontal="center"/>
    </xf>
    <xf numFmtId="165" fontId="9" fillId="2" borderId="44" xfId="0" applyNumberFormat="1" applyFont="1" applyFill="1" applyBorder="1" applyProtection="1"/>
    <xf numFmtId="165" fontId="9" fillId="2" borderId="8" xfId="0" applyNumberFormat="1" applyFont="1" applyFill="1" applyBorder="1" applyAlignment="1" applyProtection="1">
      <alignment horizontal="left"/>
    </xf>
    <xf numFmtId="165" fontId="9" fillId="2" borderId="45" xfId="0" applyNumberFormat="1" applyFont="1" applyFill="1" applyBorder="1" applyProtection="1"/>
    <xf numFmtId="165" fontId="9" fillId="2" borderId="0" xfId="0" applyNumberFormat="1" applyFont="1" applyFill="1" applyBorder="1" applyProtection="1"/>
    <xf numFmtId="165" fontId="8" fillId="2" borderId="46" xfId="0" applyNumberFormat="1" applyFont="1" applyFill="1" applyBorder="1" applyProtection="1"/>
    <xf numFmtId="165" fontId="8" fillId="2" borderId="47" xfId="0" applyNumberFormat="1" applyFont="1" applyFill="1" applyBorder="1" applyProtection="1">
      <protection locked="0"/>
    </xf>
    <xf numFmtId="165" fontId="8" fillId="2" borderId="48" xfId="0" applyNumberFormat="1" applyFont="1" applyFill="1" applyBorder="1" applyProtection="1">
      <protection locked="0"/>
    </xf>
    <xf numFmtId="49" fontId="8" fillId="2" borderId="48" xfId="0" applyNumberFormat="1" applyFont="1" applyFill="1" applyBorder="1" applyAlignment="1" applyProtection="1">
      <alignment horizontal="center"/>
    </xf>
    <xf numFmtId="165" fontId="8" fillId="2" borderId="49" xfId="0" applyNumberFormat="1" applyFont="1" applyFill="1" applyBorder="1" applyProtection="1"/>
    <xf numFmtId="165" fontId="8" fillId="2" borderId="50" xfId="0" applyNumberFormat="1" applyFont="1" applyFill="1" applyBorder="1" applyProtection="1"/>
    <xf numFmtId="165" fontId="8" fillId="2" borderId="17" xfId="0" applyNumberFormat="1" applyFont="1" applyFill="1" applyBorder="1" applyProtection="1">
      <protection locked="0"/>
    </xf>
    <xf numFmtId="165" fontId="8" fillId="2" borderId="0" xfId="0" quotePrefix="1" applyNumberFormat="1" applyFont="1" applyFill="1" applyBorder="1" applyAlignment="1" applyProtection="1">
      <alignment horizontal="left"/>
    </xf>
    <xf numFmtId="165" fontId="8" fillId="2" borderId="51" xfId="0" applyNumberFormat="1" applyFont="1" applyFill="1" applyBorder="1" applyProtection="1"/>
    <xf numFmtId="165" fontId="8" fillId="2" borderId="0" xfId="0" applyNumberFormat="1" applyFont="1" applyFill="1" applyBorder="1" applyProtection="1">
      <protection locked="0"/>
    </xf>
    <xf numFmtId="165" fontId="8" fillId="2" borderId="52" xfId="0" applyNumberFormat="1" applyFont="1" applyFill="1" applyBorder="1" applyProtection="1">
      <protection locked="0"/>
    </xf>
    <xf numFmtId="49" fontId="8" fillId="2" borderId="52" xfId="0" applyNumberFormat="1" applyFont="1" applyFill="1" applyBorder="1" applyAlignment="1" applyProtection="1">
      <alignment horizontal="center"/>
    </xf>
    <xf numFmtId="165" fontId="8" fillId="2" borderId="53" xfId="0" applyNumberFormat="1" applyFont="1" applyFill="1" applyBorder="1" applyProtection="1"/>
    <xf numFmtId="165" fontId="8" fillId="2" borderId="35" xfId="0" applyNumberFormat="1" applyFont="1" applyFill="1" applyBorder="1" applyProtection="1"/>
    <xf numFmtId="165" fontId="8" fillId="2" borderId="35" xfId="0" applyNumberFormat="1" applyFont="1" applyFill="1" applyBorder="1" applyAlignment="1" applyProtection="1">
      <alignment horizontal="left"/>
    </xf>
    <xf numFmtId="165" fontId="8" fillId="2" borderId="37" xfId="0" applyNumberFormat="1" applyFont="1" applyFill="1" applyBorder="1" applyProtection="1"/>
    <xf numFmtId="165" fontId="9" fillId="2" borderId="0" xfId="0" applyNumberFormat="1" applyFont="1" applyFill="1" applyProtection="1">
      <protection locked="0"/>
    </xf>
    <xf numFmtId="49" fontId="9" fillId="2" borderId="42" xfId="0" applyNumberFormat="1" applyFont="1" applyFill="1" applyBorder="1" applyAlignment="1" applyProtection="1">
      <alignment horizontal="center"/>
    </xf>
    <xf numFmtId="165" fontId="9" fillId="2" borderId="0" xfId="0" quotePrefix="1" applyNumberFormat="1" applyFont="1" applyFill="1" applyBorder="1" applyAlignment="1" applyProtection="1">
      <alignment horizontal="left"/>
    </xf>
    <xf numFmtId="165" fontId="9" fillId="2" borderId="5" xfId="0" applyNumberFormat="1" applyFont="1" applyFill="1" applyBorder="1" applyProtection="1"/>
    <xf numFmtId="165" fontId="8" fillId="2" borderId="54" xfId="0" applyNumberFormat="1" applyFont="1" applyFill="1" applyBorder="1" applyProtection="1"/>
    <xf numFmtId="165" fontId="8" fillId="2" borderId="21" xfId="0" applyNumberFormat="1" applyFont="1" applyFill="1" applyBorder="1" applyProtection="1">
      <protection locked="0"/>
    </xf>
    <xf numFmtId="165" fontId="8" fillId="2" borderId="55" xfId="0" applyNumberFormat="1" applyFont="1" applyFill="1" applyBorder="1" applyProtection="1">
      <protection locked="0"/>
    </xf>
    <xf numFmtId="49" fontId="8" fillId="2" borderId="55" xfId="0" applyNumberFormat="1" applyFont="1" applyFill="1" applyBorder="1" applyAlignment="1" applyProtection="1">
      <alignment horizontal="center"/>
    </xf>
    <xf numFmtId="165" fontId="9" fillId="2" borderId="50" xfId="0" applyNumberFormat="1" applyFont="1" applyFill="1" applyBorder="1" applyProtection="1"/>
    <xf numFmtId="165" fontId="9" fillId="2" borderId="17" xfId="0" applyNumberFormat="1" applyFont="1" applyFill="1" applyBorder="1" applyProtection="1"/>
    <xf numFmtId="165" fontId="9" fillId="2" borderId="48" xfId="0" applyNumberFormat="1" applyFont="1" applyFill="1" applyBorder="1" applyProtection="1"/>
    <xf numFmtId="49" fontId="9" fillId="2" borderId="48" xfId="0" applyNumberFormat="1" applyFont="1" applyFill="1" applyBorder="1" applyAlignment="1" applyProtection="1">
      <alignment horizontal="center"/>
    </xf>
    <xf numFmtId="165" fontId="8" fillId="2" borderId="56" xfId="0" applyNumberFormat="1" applyFont="1" applyFill="1" applyBorder="1" applyProtection="1">
      <protection locked="0"/>
    </xf>
    <xf numFmtId="165" fontId="8" fillId="2" borderId="57" xfId="0" applyNumberFormat="1" applyFont="1" applyFill="1" applyBorder="1" applyProtection="1">
      <protection locked="0"/>
    </xf>
    <xf numFmtId="49" fontId="8" fillId="2" borderId="57" xfId="0" applyNumberFormat="1" applyFont="1" applyFill="1" applyBorder="1" applyAlignment="1" applyProtection="1">
      <alignment horizontal="center"/>
    </xf>
    <xf numFmtId="165" fontId="8" fillId="2" borderId="58" xfId="0" applyNumberFormat="1" applyFont="1" applyFill="1" applyBorder="1" applyProtection="1">
      <protection locked="0"/>
    </xf>
    <xf numFmtId="165" fontId="8" fillId="2" borderId="59" xfId="0" applyNumberFormat="1" applyFont="1" applyFill="1" applyBorder="1" applyProtection="1">
      <protection locked="0"/>
    </xf>
    <xf numFmtId="49" fontId="8" fillId="2" borderId="59" xfId="0" applyNumberFormat="1" applyFont="1" applyFill="1" applyBorder="1" applyAlignment="1" applyProtection="1">
      <alignment horizontal="center"/>
    </xf>
    <xf numFmtId="165" fontId="8" fillId="2" borderId="21" xfId="0" applyNumberFormat="1" applyFont="1" applyFill="1" applyBorder="1" applyProtection="1"/>
    <xf numFmtId="165" fontId="8" fillId="2" borderId="55" xfId="0" applyNumberFormat="1" applyFont="1" applyFill="1" applyBorder="1" applyProtection="1"/>
    <xf numFmtId="165" fontId="8" fillId="2" borderId="0" xfId="0" quotePrefix="1" applyNumberFormat="1" applyFont="1" applyFill="1" applyBorder="1" applyAlignment="1" applyProtection="1">
      <alignment horizontal="center"/>
    </xf>
    <xf numFmtId="165" fontId="8" fillId="2" borderId="24" xfId="0" applyNumberFormat="1" applyFont="1" applyFill="1" applyBorder="1" applyProtection="1">
      <protection locked="0"/>
    </xf>
    <xf numFmtId="165" fontId="8" fillId="2" borderId="60" xfId="0" applyNumberFormat="1" applyFont="1" applyFill="1" applyBorder="1" applyProtection="1">
      <protection locked="0"/>
    </xf>
    <xf numFmtId="49" fontId="8" fillId="2" borderId="60" xfId="0" applyNumberFormat="1" applyFont="1" applyFill="1" applyBorder="1" applyAlignment="1" applyProtection="1">
      <alignment horizontal="center"/>
    </xf>
    <xf numFmtId="165" fontId="8" fillId="2" borderId="61" xfId="0" applyNumberFormat="1" applyFont="1" applyFill="1" applyBorder="1" applyProtection="1">
      <protection locked="0"/>
    </xf>
    <xf numFmtId="165" fontId="8" fillId="2" borderId="62" xfId="0" applyNumberFormat="1" applyFont="1" applyFill="1" applyBorder="1" applyProtection="1">
      <protection locked="0"/>
    </xf>
    <xf numFmtId="49" fontId="8" fillId="2" borderId="62" xfId="0" applyNumberFormat="1" applyFont="1" applyFill="1" applyBorder="1" applyAlignment="1" applyProtection="1">
      <alignment horizontal="center"/>
    </xf>
    <xf numFmtId="165" fontId="9" fillId="2" borderId="17" xfId="0" applyNumberFormat="1" applyFont="1" applyFill="1" applyBorder="1" applyProtection="1">
      <protection locked="0"/>
    </xf>
    <xf numFmtId="165" fontId="9" fillId="2" borderId="48" xfId="0" applyNumberFormat="1" applyFont="1" applyFill="1" applyBorder="1" applyProtection="1">
      <protection locked="0"/>
    </xf>
    <xf numFmtId="165" fontId="9" fillId="2" borderId="0" xfId="0" applyNumberFormat="1" applyFont="1" applyFill="1" applyBorder="1" applyAlignment="1" applyProtection="1">
      <alignment horizontal="left"/>
    </xf>
    <xf numFmtId="165" fontId="8" fillId="2" borderId="63" xfId="0" applyNumberFormat="1" applyFont="1" applyFill="1" applyBorder="1" applyProtection="1"/>
    <xf numFmtId="165" fontId="8" fillId="2" borderId="64" xfId="0" applyNumberFormat="1" applyFont="1" applyFill="1" applyBorder="1" applyProtection="1"/>
    <xf numFmtId="165" fontId="9" fillId="2" borderId="65" xfId="0" applyNumberFormat="1" applyFont="1" applyFill="1" applyBorder="1" applyProtection="1"/>
    <xf numFmtId="165" fontId="9" fillId="2" borderId="66" xfId="0" applyNumberFormat="1" applyFont="1" applyFill="1" applyBorder="1" applyProtection="1"/>
    <xf numFmtId="165" fontId="9" fillId="2" borderId="67" xfId="0" applyNumberFormat="1" applyFont="1" applyFill="1" applyBorder="1" applyProtection="1"/>
    <xf numFmtId="49" fontId="9" fillId="2" borderId="67" xfId="0" applyNumberFormat="1" applyFont="1" applyFill="1" applyBorder="1" applyAlignment="1" applyProtection="1">
      <alignment horizontal="center"/>
    </xf>
    <xf numFmtId="165" fontId="9" fillId="2" borderId="68" xfId="0" applyNumberFormat="1" applyFont="1" applyFill="1" applyBorder="1" applyProtection="1"/>
    <xf numFmtId="165" fontId="9" fillId="2" borderId="69" xfId="0" applyNumberFormat="1" applyFont="1" applyFill="1" applyBorder="1" applyProtection="1">
      <protection locked="0"/>
    </xf>
    <xf numFmtId="165" fontId="9" fillId="2" borderId="70" xfId="0" applyNumberFormat="1" applyFont="1" applyFill="1" applyBorder="1" applyProtection="1">
      <protection locked="0"/>
    </xf>
    <xf numFmtId="49" fontId="9" fillId="2" borderId="70" xfId="0" applyNumberFormat="1" applyFont="1" applyFill="1" applyBorder="1" applyAlignment="1" applyProtection="1">
      <alignment horizontal="center"/>
    </xf>
    <xf numFmtId="165" fontId="8" fillId="2" borderId="71" xfId="0" applyNumberFormat="1" applyFont="1" applyFill="1" applyBorder="1" applyAlignment="1" applyProtection="1">
      <alignment horizontal="center"/>
    </xf>
    <xf numFmtId="165" fontId="8" fillId="2" borderId="35" xfId="0" applyNumberFormat="1" applyFont="1" applyFill="1" applyBorder="1" applyAlignment="1" applyProtection="1">
      <alignment horizontal="center"/>
    </xf>
    <xf numFmtId="165" fontId="8" fillId="2" borderId="72" xfId="0" applyNumberFormat="1" applyFont="1" applyFill="1" applyBorder="1" applyAlignment="1" applyProtection="1">
      <alignment horizontal="center"/>
    </xf>
    <xf numFmtId="165" fontId="8" fillId="2" borderId="53" xfId="0" applyNumberFormat="1" applyFont="1" applyFill="1" applyBorder="1" applyAlignment="1" applyProtection="1">
      <alignment horizontal="center"/>
    </xf>
    <xf numFmtId="14" fontId="9" fillId="2" borderId="0" xfId="0" applyNumberFormat="1" applyFont="1" applyFill="1" applyBorder="1" applyAlignment="1" applyProtection="1">
      <alignment horizontal="center" vertical="top" wrapText="1"/>
    </xf>
    <xf numFmtId="165" fontId="8" fillId="2" borderId="0" xfId="0" applyNumberFormat="1" applyFont="1" applyFill="1" applyBorder="1" applyAlignment="1" applyProtection="1">
      <alignment horizontal="center" vertical="top" wrapText="1"/>
    </xf>
    <xf numFmtId="3" fontId="8" fillId="2" borderId="0" xfId="0" applyNumberFormat="1" applyFont="1" applyFill="1" applyProtection="1">
      <protection locked="0"/>
    </xf>
    <xf numFmtId="3" fontId="8" fillId="2" borderId="4" xfId="0" applyNumberFormat="1" applyFont="1" applyFill="1" applyBorder="1" applyProtection="1"/>
    <xf numFmtId="3" fontId="8" fillId="2" borderId="0" xfId="0" applyNumberFormat="1" applyFont="1" applyFill="1" applyBorder="1" applyProtection="1"/>
    <xf numFmtId="3" fontId="9" fillId="2" borderId="0" xfId="0" applyNumberFormat="1" applyFont="1" applyFill="1" applyBorder="1" applyProtection="1"/>
    <xf numFmtId="3" fontId="9" fillId="2" borderId="0" xfId="0" quotePrefix="1" applyNumberFormat="1" applyFont="1" applyFill="1" applyBorder="1" applyAlignment="1" applyProtection="1">
      <alignment horizontal="left"/>
    </xf>
    <xf numFmtId="3" fontId="8" fillId="2" borderId="5" xfId="0" applyNumberFormat="1" applyFont="1" applyFill="1" applyBorder="1" applyProtection="1"/>
    <xf numFmtId="3" fontId="8" fillId="2" borderId="0" xfId="0" applyNumberFormat="1" applyFont="1" applyFill="1" applyProtection="1"/>
    <xf numFmtId="3" fontId="8" fillId="2" borderId="0" xfId="0" applyNumberFormat="1" applyFont="1" applyFill="1" applyBorder="1" applyAlignment="1" applyProtection="1">
      <alignment vertical="top" wrapText="1"/>
    </xf>
    <xf numFmtId="165" fontId="8" fillId="2" borderId="38" xfId="0" applyNumberFormat="1" applyFont="1" applyFill="1" applyBorder="1" applyProtection="1"/>
    <xf numFmtId="165" fontId="8" fillId="2" borderId="39" xfId="0" applyNumberFormat="1" applyFont="1" applyFill="1" applyBorder="1" applyProtection="1"/>
    <xf numFmtId="165" fontId="8" fillId="2" borderId="39" xfId="0" applyNumberFormat="1" applyFont="1" applyFill="1" applyBorder="1" applyAlignment="1" applyProtection="1">
      <alignment horizontal="center"/>
    </xf>
    <xf numFmtId="165" fontId="8" fillId="2" borderId="39" xfId="0" applyNumberFormat="1" applyFont="1" applyFill="1" applyBorder="1" applyAlignment="1" applyProtection="1">
      <alignment horizontal="left"/>
    </xf>
    <xf numFmtId="165" fontId="8" fillId="2" borderId="40" xfId="0" applyNumberFormat="1" applyFont="1" applyFill="1" applyBorder="1" applyProtection="1"/>
    <xf numFmtId="0" fontId="8" fillId="2" borderId="0" xfId="0" applyFont="1" applyFill="1" applyProtection="1">
      <protection locked="0"/>
    </xf>
    <xf numFmtId="49" fontId="8" fillId="2" borderId="0" xfId="0" applyNumberFormat="1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8" fillId="2" borderId="0" xfId="0" applyFont="1" applyFill="1" applyBorder="1" applyProtection="1">
      <protection locked="0"/>
    </xf>
    <xf numFmtId="0" fontId="8" fillId="2" borderId="0" xfId="0" applyFont="1" applyFill="1" applyAlignment="1" applyProtection="1">
      <alignment horizontal="left"/>
    </xf>
    <xf numFmtId="0" fontId="8" fillId="3" borderId="73" xfId="0" applyFont="1" applyFill="1" applyBorder="1" applyProtection="1">
      <protection locked="0"/>
    </xf>
    <xf numFmtId="165" fontId="8" fillId="3" borderId="74" xfId="0" applyNumberFormat="1" applyFont="1" applyFill="1" applyBorder="1" applyProtection="1">
      <protection locked="0"/>
    </xf>
    <xf numFmtId="49" fontId="8" fillId="3" borderId="74" xfId="0" applyNumberFormat="1" applyFont="1" applyFill="1" applyBorder="1" applyAlignment="1" applyProtection="1">
      <alignment horizontal="center"/>
    </xf>
    <xf numFmtId="0" fontId="8" fillId="3" borderId="74" xfId="0" applyFont="1" applyFill="1" applyBorder="1" applyProtection="1"/>
    <xf numFmtId="0" fontId="8" fillId="3" borderId="74" xfId="0" applyFont="1" applyFill="1" applyBorder="1" applyAlignment="1" applyProtection="1">
      <alignment horizontal="left"/>
    </xf>
    <xf numFmtId="0" fontId="9" fillId="3" borderId="75" xfId="0" applyFont="1" applyFill="1" applyBorder="1" applyProtection="1"/>
    <xf numFmtId="0" fontId="8" fillId="2" borderId="4" xfId="0" applyFont="1" applyFill="1" applyBorder="1" applyAlignment="1" applyProtection="1">
      <alignment horizontal="center"/>
      <protection locked="0"/>
    </xf>
    <xf numFmtId="165" fontId="8" fillId="2" borderId="0" xfId="0" applyNumberFormat="1" applyFont="1" applyFill="1" applyBorder="1" applyAlignment="1" applyProtection="1">
      <alignment horizontal="center"/>
      <protection locked="0"/>
    </xf>
    <xf numFmtId="49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9" fillId="2" borderId="0" xfId="0" applyFont="1" applyFill="1" applyBorder="1" applyProtection="1"/>
    <xf numFmtId="0" fontId="9" fillId="2" borderId="5" xfId="0" applyFont="1" applyFill="1" applyBorder="1" applyProtection="1"/>
    <xf numFmtId="0" fontId="8" fillId="2" borderId="76" xfId="0" applyFont="1" applyFill="1" applyBorder="1" applyProtection="1">
      <protection locked="0"/>
    </xf>
    <xf numFmtId="165" fontId="9" fillId="2" borderId="77" xfId="0" applyNumberFormat="1" applyFont="1" applyFill="1" applyBorder="1" applyProtection="1"/>
    <xf numFmtId="49" fontId="8" fillId="2" borderId="78" xfId="0" applyNumberFormat="1" applyFont="1" applyFill="1" applyBorder="1" applyAlignment="1" applyProtection="1">
      <alignment horizontal="center"/>
    </xf>
    <xf numFmtId="0" fontId="9" fillId="2" borderId="0" xfId="0" quotePrefix="1" applyFont="1" applyFill="1" applyBorder="1" applyAlignment="1" applyProtection="1">
      <alignment horizontal="left"/>
    </xf>
    <xf numFmtId="0" fontId="8" fillId="2" borderId="4" xfId="0" applyFont="1" applyFill="1" applyBorder="1" applyProtection="1">
      <protection locked="0"/>
    </xf>
    <xf numFmtId="165" fontId="8" fillId="2" borderId="79" xfId="0" applyNumberFormat="1" applyFont="1" applyFill="1" applyBorder="1" applyProtection="1">
      <protection locked="0"/>
    </xf>
    <xf numFmtId="49" fontId="8" fillId="2" borderId="8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/>
    </xf>
    <xf numFmtId="165" fontId="9" fillId="2" borderId="81" xfId="0" applyNumberFormat="1" applyFont="1" applyFill="1" applyBorder="1" applyProtection="1">
      <protection locked="0"/>
    </xf>
    <xf numFmtId="49" fontId="8" fillId="2" borderId="82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/>
    </xf>
    <xf numFmtId="165" fontId="8" fillId="2" borderId="83" xfId="0" applyNumberFormat="1" applyFont="1" applyFill="1" applyBorder="1" applyProtection="1">
      <protection locked="0"/>
    </xf>
    <xf numFmtId="49" fontId="8" fillId="2" borderId="84" xfId="0" applyNumberFormat="1" applyFont="1" applyFill="1" applyBorder="1" applyAlignment="1" applyProtection="1">
      <alignment horizontal="center"/>
    </xf>
    <xf numFmtId="165" fontId="8" fillId="2" borderId="84" xfId="0" applyNumberFormat="1" applyFont="1" applyFill="1" applyBorder="1" applyProtection="1">
      <protection locked="0"/>
    </xf>
    <xf numFmtId="165" fontId="9" fillId="2" borderId="85" xfId="0" applyNumberFormat="1" applyFont="1" applyFill="1" applyBorder="1" applyProtection="1">
      <protection locked="0"/>
    </xf>
    <xf numFmtId="49" fontId="8" fillId="2" borderId="86" xfId="0" applyNumberFormat="1" applyFont="1" applyFill="1" applyBorder="1" applyAlignment="1" applyProtection="1">
      <alignment horizontal="center"/>
    </xf>
    <xf numFmtId="0" fontId="8" fillId="2" borderId="0" xfId="0" quotePrefix="1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center"/>
    </xf>
    <xf numFmtId="165" fontId="8" fillId="2" borderId="87" xfId="0" applyNumberFormat="1" applyFont="1" applyFill="1" applyBorder="1" applyProtection="1">
      <protection locked="0"/>
    </xf>
    <xf numFmtId="49" fontId="8" fillId="2" borderId="88" xfId="0" applyNumberFormat="1" applyFont="1" applyFill="1" applyBorder="1" applyAlignment="1" applyProtection="1">
      <alignment horizontal="center"/>
    </xf>
    <xf numFmtId="165" fontId="9" fillId="2" borderId="85" xfId="0" applyNumberFormat="1" applyFont="1" applyFill="1" applyBorder="1" applyProtection="1"/>
    <xf numFmtId="165" fontId="9" fillId="2" borderId="81" xfId="0" applyNumberFormat="1" applyFont="1" applyFill="1" applyBorder="1" applyProtection="1"/>
    <xf numFmtId="165" fontId="9" fillId="2" borderId="78" xfId="0" applyNumberFormat="1" applyFont="1" applyFill="1" applyBorder="1" applyProtection="1"/>
    <xf numFmtId="0" fontId="9" fillId="2" borderId="5" xfId="0" quotePrefix="1" applyFont="1" applyFill="1" applyBorder="1" applyAlignment="1" applyProtection="1">
      <alignment horizontal="left"/>
    </xf>
    <xf numFmtId="165" fontId="9" fillId="2" borderId="87" xfId="0" applyNumberFormat="1" applyFont="1" applyFill="1" applyBorder="1" applyProtection="1">
      <protection locked="0"/>
    </xf>
    <xf numFmtId="165" fontId="8" fillId="2" borderId="89" xfId="0" applyNumberFormat="1" applyFont="1" applyFill="1" applyBorder="1" applyProtection="1">
      <protection locked="0"/>
    </xf>
    <xf numFmtId="49" fontId="8" fillId="2" borderId="90" xfId="0" applyNumberFormat="1" applyFont="1" applyFill="1" applyBorder="1" applyAlignment="1" applyProtection="1">
      <alignment horizontal="center"/>
    </xf>
    <xf numFmtId="165" fontId="9" fillId="2" borderId="87" xfId="0" applyNumberFormat="1" applyFont="1" applyFill="1" applyBorder="1" applyProtection="1"/>
    <xf numFmtId="165" fontId="8" fillId="2" borderId="91" xfId="0" applyNumberFormat="1" applyFont="1" applyFill="1" applyBorder="1" applyAlignment="1" applyProtection="1">
      <alignment horizontal="center"/>
      <protection locked="0"/>
    </xf>
    <xf numFmtId="49" fontId="8" fillId="2" borderId="91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Alignment="1" applyProtection="1">
      <alignment horizontal="center"/>
      <protection locked="0"/>
    </xf>
    <xf numFmtId="49" fontId="9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wrapText="1"/>
    </xf>
    <xf numFmtId="0" fontId="8" fillId="2" borderId="38" xfId="0" applyFont="1" applyFill="1" applyBorder="1" applyProtection="1">
      <protection locked="0"/>
    </xf>
    <xf numFmtId="165" fontId="8" fillId="2" borderId="39" xfId="0" applyNumberFormat="1" applyFont="1" applyFill="1" applyBorder="1" applyProtection="1">
      <protection locked="0"/>
    </xf>
    <xf numFmtId="49" fontId="8" fillId="2" borderId="39" xfId="0" applyNumberFormat="1" applyFont="1" applyFill="1" applyBorder="1" applyAlignment="1" applyProtection="1">
      <alignment horizontal="center"/>
    </xf>
    <xf numFmtId="0" fontId="8" fillId="2" borderId="39" xfId="0" applyFont="1" applyFill="1" applyBorder="1" applyProtection="1"/>
    <xf numFmtId="0" fontId="9" fillId="2" borderId="40" xfId="0" applyFont="1" applyFill="1" applyBorder="1" applyProtection="1"/>
    <xf numFmtId="0" fontId="8" fillId="3" borderId="38" xfId="0" applyFont="1" applyFill="1" applyBorder="1" applyProtection="1">
      <protection locked="0"/>
    </xf>
    <xf numFmtId="165" fontId="9" fillId="3" borderId="39" xfId="0" applyNumberFormat="1" applyFont="1" applyFill="1" applyBorder="1" applyAlignment="1" applyProtection="1">
      <alignment horizontal="right"/>
      <protection locked="0"/>
    </xf>
    <xf numFmtId="165" fontId="8" fillId="3" borderId="39" xfId="0" applyNumberFormat="1" applyFont="1" applyFill="1" applyBorder="1" applyProtection="1">
      <protection locked="0"/>
    </xf>
    <xf numFmtId="49" fontId="8" fillId="3" borderId="39" xfId="0" applyNumberFormat="1" applyFont="1" applyFill="1" applyBorder="1" applyAlignment="1" applyProtection="1">
      <alignment horizontal="center"/>
    </xf>
    <xf numFmtId="0" fontId="8" fillId="3" borderId="39" xfId="0" applyFont="1" applyFill="1" applyBorder="1" applyProtection="1"/>
    <xf numFmtId="0" fontId="8" fillId="3" borderId="39" xfId="0" applyFont="1" applyFill="1" applyBorder="1" applyAlignment="1" applyProtection="1">
      <alignment horizontal="left"/>
    </xf>
    <xf numFmtId="0" fontId="9" fillId="3" borderId="40" xfId="0" applyFont="1" applyFill="1" applyBorder="1" applyProtection="1"/>
    <xf numFmtId="0" fontId="9" fillId="2" borderId="2" xfId="0" applyFont="1" applyFill="1" applyBorder="1" applyAlignment="1" applyProtection="1">
      <alignment horizontal="right"/>
      <protection locked="0"/>
    </xf>
    <xf numFmtId="3" fontId="6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3" fontId="2" fillId="2" borderId="8" xfId="0" applyNumberFormat="1" applyFont="1" applyFill="1" applyBorder="1" applyAlignment="1" applyProtection="1">
      <alignment horizontal="left" wrapText="1"/>
    </xf>
    <xf numFmtId="0" fontId="0" fillId="0" borderId="8" xfId="0" applyBorder="1" applyAlignment="1">
      <alignment horizontal="left" wrapText="1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 wrapText="1"/>
    </xf>
    <xf numFmtId="165" fontId="9" fillId="2" borderId="0" xfId="0" applyNumberFormat="1" applyFont="1" applyFill="1" applyBorder="1" applyAlignment="1" applyProtection="1">
      <alignment horizontal="center" wrapText="1"/>
    </xf>
    <xf numFmtId="165" fontId="8" fillId="2" borderId="8" xfId="0" applyNumberFormat="1" applyFont="1" applyFill="1" applyBorder="1" applyAlignment="1" applyProtection="1">
      <alignment horizontal="left" wrapText="1"/>
    </xf>
    <xf numFmtId="3" fontId="9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3" fontId="9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topLeftCell="A4" zoomScale="75" zoomScaleNormal="75" workbookViewId="0">
      <selection activeCell="M9" sqref="M9"/>
    </sheetView>
  </sheetViews>
  <sheetFormatPr defaultRowHeight="15.75" x14ac:dyDescent="0.25"/>
  <cols>
    <col min="1" max="1" width="3.5703125" style="2" customWidth="1"/>
    <col min="2" max="5" width="9.140625" style="1"/>
    <col min="6" max="6" width="45.140625" style="1" customWidth="1"/>
    <col min="7" max="7" width="13" style="3" customWidth="1"/>
    <col min="8" max="9" width="22" style="1" customWidth="1"/>
    <col min="10" max="10" width="22.140625" style="1" customWidth="1"/>
    <col min="11" max="11" width="22.28515625" style="1" customWidth="1"/>
    <col min="12" max="12" width="22" style="1" customWidth="1"/>
    <col min="13" max="13" width="20.7109375" style="1" customWidth="1"/>
    <col min="14" max="14" width="6.85546875" style="2" customWidth="1"/>
    <col min="15" max="15" width="9.140625" style="1"/>
    <col min="16" max="16" width="13" style="1" bestFit="1" customWidth="1"/>
    <col min="17" max="16384" width="9.140625" style="1"/>
  </cols>
  <sheetData>
    <row r="1" spans="1:14" s="2" customFormat="1" ht="16.5" thickBot="1" x14ac:dyDescent="0.3">
      <c r="A1" s="9"/>
      <c r="B1" s="9"/>
      <c r="C1" s="9"/>
      <c r="D1" s="9"/>
      <c r="E1" s="9"/>
      <c r="F1" s="9"/>
      <c r="G1" s="81"/>
      <c r="H1" s="9"/>
      <c r="I1" s="9"/>
      <c r="J1" s="9"/>
      <c r="K1" s="9"/>
      <c r="L1" s="9"/>
      <c r="M1" s="9"/>
      <c r="N1" s="80"/>
    </row>
    <row r="2" spans="1:14" s="2" customFormat="1" ht="16.5" thickTop="1" x14ac:dyDescent="0.25">
      <c r="A2" s="9"/>
      <c r="B2" s="79"/>
      <c r="C2" s="77"/>
      <c r="D2" s="77"/>
      <c r="E2" s="77"/>
      <c r="F2" s="77"/>
      <c r="G2" s="78"/>
      <c r="H2" s="77"/>
      <c r="I2" s="77"/>
      <c r="J2" s="77"/>
      <c r="K2" s="77"/>
      <c r="L2" s="77"/>
      <c r="M2" s="77"/>
      <c r="N2" s="76"/>
    </row>
    <row r="3" spans="1:14" ht="15.75" customHeight="1" x14ac:dyDescent="0.25">
      <c r="A3" s="9"/>
      <c r="B3" s="75"/>
      <c r="C3" s="28"/>
      <c r="E3" s="74"/>
      <c r="F3" s="249" t="s">
        <v>86</v>
      </c>
      <c r="G3" s="249"/>
      <c r="H3" s="249"/>
      <c r="K3" s="73"/>
      <c r="M3" s="73"/>
      <c r="N3" s="10"/>
    </row>
    <row r="4" spans="1:14" s="2" customFormat="1" x14ac:dyDescent="0.25">
      <c r="A4" s="9"/>
      <c r="B4" s="14"/>
      <c r="C4" s="11"/>
      <c r="E4" s="45"/>
      <c r="F4" s="250" t="s">
        <v>85</v>
      </c>
      <c r="G4" s="250"/>
      <c r="H4" s="250"/>
      <c r="I4" s="11"/>
      <c r="J4" s="11"/>
      <c r="K4" s="11"/>
      <c r="L4" s="11"/>
      <c r="M4" s="11"/>
      <c r="N4" s="10"/>
    </row>
    <row r="5" spans="1:14" s="2" customFormat="1" x14ac:dyDescent="0.25">
      <c r="A5" s="9"/>
      <c r="B5" s="14"/>
      <c r="C5" s="11"/>
      <c r="D5" s="45"/>
      <c r="E5" s="34"/>
      <c r="F5" s="251" t="s">
        <v>84</v>
      </c>
      <c r="G5" s="251"/>
      <c r="H5" s="251"/>
      <c r="I5" s="11"/>
      <c r="J5" s="11"/>
      <c r="K5" s="11"/>
      <c r="L5" s="11"/>
      <c r="M5" s="11"/>
      <c r="N5" s="10"/>
    </row>
    <row r="6" spans="1:14" s="2" customFormat="1" ht="21.75" customHeight="1" x14ac:dyDescent="0.25">
      <c r="A6" s="9"/>
      <c r="B6" s="14"/>
      <c r="C6" s="11"/>
      <c r="D6" s="11"/>
      <c r="E6" s="11"/>
      <c r="F6" s="11"/>
      <c r="G6" s="12"/>
      <c r="H6" s="245" t="s">
        <v>83</v>
      </c>
      <c r="I6" s="252"/>
      <c r="J6" s="252"/>
      <c r="K6" s="245" t="s">
        <v>82</v>
      </c>
      <c r="L6" s="246"/>
      <c r="M6" s="246"/>
      <c r="N6" s="10"/>
    </row>
    <row r="7" spans="1:14" ht="22.5" customHeight="1" thickBot="1" x14ac:dyDescent="0.3">
      <c r="A7" s="9"/>
      <c r="B7" s="14"/>
      <c r="C7" s="247" t="s">
        <v>81</v>
      </c>
      <c r="D7" s="248"/>
      <c r="E7" s="248"/>
      <c r="F7" s="11"/>
      <c r="G7" s="72"/>
      <c r="H7" s="70"/>
      <c r="I7" s="71" t="s">
        <v>80</v>
      </c>
      <c r="J7" s="70"/>
      <c r="K7" s="70"/>
      <c r="L7" s="71" t="s">
        <v>79</v>
      </c>
      <c r="M7" s="70"/>
      <c r="N7" s="10"/>
    </row>
    <row r="8" spans="1:14" ht="16.5" thickTop="1" x14ac:dyDescent="0.25">
      <c r="A8" s="9"/>
      <c r="B8" s="69"/>
      <c r="C8" s="68"/>
      <c r="D8" s="68"/>
      <c r="E8" s="68"/>
      <c r="F8" s="68"/>
      <c r="G8" s="67" t="s">
        <v>78</v>
      </c>
      <c r="H8" s="66" t="s">
        <v>77</v>
      </c>
      <c r="I8" s="65" t="s">
        <v>76</v>
      </c>
      <c r="J8" s="64" t="s">
        <v>75</v>
      </c>
      <c r="K8" s="66" t="s">
        <v>77</v>
      </c>
      <c r="L8" s="65" t="s">
        <v>76</v>
      </c>
      <c r="M8" s="64" t="s">
        <v>75</v>
      </c>
      <c r="N8" s="10"/>
    </row>
    <row r="9" spans="1:14" s="25" customFormat="1" ht="16.5" thickBot="1" x14ac:dyDescent="0.3">
      <c r="A9" s="24"/>
      <c r="B9" s="46" t="s">
        <v>74</v>
      </c>
      <c r="C9" s="34" t="s">
        <v>73</v>
      </c>
      <c r="D9" s="34"/>
      <c r="E9" s="34"/>
      <c r="F9" s="34"/>
      <c r="G9" s="63"/>
      <c r="H9" s="43">
        <f>H10+H11+H12</f>
        <v>5372060</v>
      </c>
      <c r="I9" s="42">
        <f>I10+I11+I12</f>
        <v>2314417</v>
      </c>
      <c r="J9" s="30">
        <f t="shared" ref="J9:J40" si="0">H9+I9</f>
        <v>7686477</v>
      </c>
      <c r="K9" s="43">
        <f>K10+K11+K12</f>
        <v>3464677</v>
      </c>
      <c r="L9" s="42">
        <f>L10+L11+L12</f>
        <v>2058554</v>
      </c>
      <c r="M9" s="30">
        <f t="shared" ref="M9:M40" si="1">K9+L9</f>
        <v>5523231</v>
      </c>
      <c r="N9" s="16"/>
    </row>
    <row r="10" spans="1:14" x14ac:dyDescent="0.25">
      <c r="A10" s="9"/>
      <c r="B10" s="14"/>
      <c r="C10" s="41" t="s">
        <v>9</v>
      </c>
      <c r="D10" s="11" t="s">
        <v>72</v>
      </c>
      <c r="E10" s="11"/>
      <c r="F10" s="11"/>
      <c r="G10" s="40"/>
      <c r="H10" s="39">
        <v>5372060</v>
      </c>
      <c r="I10" s="38">
        <v>0</v>
      </c>
      <c r="J10" s="37">
        <f t="shared" si="0"/>
        <v>5372060</v>
      </c>
      <c r="K10" s="39">
        <v>3464677</v>
      </c>
      <c r="L10" s="38"/>
      <c r="M10" s="37">
        <f t="shared" si="1"/>
        <v>3464677</v>
      </c>
      <c r="N10" s="10"/>
    </row>
    <row r="11" spans="1:14" x14ac:dyDescent="0.25">
      <c r="A11" s="9"/>
      <c r="B11" s="14"/>
      <c r="C11" s="41" t="s">
        <v>7</v>
      </c>
      <c r="D11" s="11" t="s">
        <v>71</v>
      </c>
      <c r="E11" s="11"/>
      <c r="F11" s="11"/>
      <c r="G11" s="40"/>
      <c r="H11" s="39">
        <v>0</v>
      </c>
      <c r="I11" s="38">
        <v>2314417</v>
      </c>
      <c r="J11" s="37">
        <f t="shared" si="0"/>
        <v>2314417</v>
      </c>
      <c r="K11" s="39"/>
      <c r="L11" s="38">
        <v>2058554</v>
      </c>
      <c r="M11" s="37">
        <f t="shared" si="1"/>
        <v>2058554</v>
      </c>
      <c r="N11" s="10"/>
    </row>
    <row r="12" spans="1:14" x14ac:dyDescent="0.25">
      <c r="A12" s="9"/>
      <c r="B12" s="14"/>
      <c r="C12" s="41" t="s">
        <v>37</v>
      </c>
      <c r="D12" s="11" t="s">
        <v>36</v>
      </c>
      <c r="E12" s="11"/>
      <c r="F12" s="11"/>
      <c r="G12" s="40"/>
      <c r="H12" s="39">
        <v>0</v>
      </c>
      <c r="I12" s="38">
        <v>0</v>
      </c>
      <c r="J12" s="37">
        <f t="shared" si="0"/>
        <v>0</v>
      </c>
      <c r="K12" s="39"/>
      <c r="L12" s="38"/>
      <c r="M12" s="37">
        <f t="shared" si="1"/>
        <v>0</v>
      </c>
      <c r="N12" s="10"/>
    </row>
    <row r="13" spans="1:14" s="25" customFormat="1" ht="16.5" thickBot="1" x14ac:dyDescent="0.3">
      <c r="A13" s="24"/>
      <c r="B13" s="46" t="s">
        <v>70</v>
      </c>
      <c r="C13" s="35" t="s">
        <v>69</v>
      </c>
      <c r="D13" s="34"/>
      <c r="E13" s="34"/>
      <c r="F13" s="34"/>
      <c r="G13" s="33" t="s">
        <v>68</v>
      </c>
      <c r="H13" s="43">
        <f>H14+H15</f>
        <v>152672897</v>
      </c>
      <c r="I13" s="42">
        <f>I14+I15</f>
        <v>182353314</v>
      </c>
      <c r="J13" s="30">
        <f t="shared" si="0"/>
        <v>335026211</v>
      </c>
      <c r="K13" s="43">
        <f>K14+K15</f>
        <v>90263723</v>
      </c>
      <c r="L13" s="42">
        <f>L14+L15</f>
        <v>168841489</v>
      </c>
      <c r="M13" s="30">
        <f t="shared" si="1"/>
        <v>259105212</v>
      </c>
      <c r="N13" s="16"/>
    </row>
    <row r="14" spans="1:14" x14ac:dyDescent="0.25">
      <c r="A14" s="9"/>
      <c r="B14" s="14"/>
      <c r="C14" s="41" t="s">
        <v>9</v>
      </c>
      <c r="D14" s="13" t="s">
        <v>67</v>
      </c>
      <c r="E14" s="11"/>
      <c r="F14" s="11"/>
      <c r="G14" s="40"/>
      <c r="H14" s="39">
        <v>86871864</v>
      </c>
      <c r="I14" s="38">
        <v>49676632</v>
      </c>
      <c r="J14" s="37">
        <f t="shared" si="0"/>
        <v>136548496</v>
      </c>
      <c r="K14" s="39">
        <v>46890225</v>
      </c>
      <c r="L14" s="38">
        <v>52669031</v>
      </c>
      <c r="M14" s="37">
        <f t="shared" si="1"/>
        <v>99559256</v>
      </c>
      <c r="N14" s="10"/>
    </row>
    <row r="15" spans="1:14" x14ac:dyDescent="0.25">
      <c r="A15" s="9"/>
      <c r="B15" s="14"/>
      <c r="C15" s="41" t="s">
        <v>7</v>
      </c>
      <c r="D15" s="11" t="s">
        <v>66</v>
      </c>
      <c r="E15" s="11"/>
      <c r="F15" s="11"/>
      <c r="G15" s="40"/>
      <c r="H15" s="62">
        <f>H16+H17+H18</f>
        <v>65801033</v>
      </c>
      <c r="I15" s="51">
        <f>I16+I17+I18</f>
        <v>132676682</v>
      </c>
      <c r="J15" s="37">
        <f t="shared" si="0"/>
        <v>198477715</v>
      </c>
      <c r="K15" s="62">
        <f>K16+K17+K18</f>
        <v>43373498</v>
      </c>
      <c r="L15" s="51">
        <f>L16+L17+L18</f>
        <v>116172458</v>
      </c>
      <c r="M15" s="37">
        <f t="shared" si="1"/>
        <v>159545956</v>
      </c>
      <c r="N15" s="10"/>
    </row>
    <row r="16" spans="1:14" x14ac:dyDescent="0.25">
      <c r="A16" s="9"/>
      <c r="B16" s="14"/>
      <c r="C16" s="13"/>
      <c r="D16" s="11" t="s">
        <v>65</v>
      </c>
      <c r="E16" s="11"/>
      <c r="F16" s="11"/>
      <c r="G16" s="61"/>
      <c r="H16" s="58">
        <v>678</v>
      </c>
      <c r="I16" s="57">
        <v>119205992</v>
      </c>
      <c r="J16" s="56">
        <f t="shared" si="0"/>
        <v>119206670</v>
      </c>
      <c r="K16" s="58">
        <v>874</v>
      </c>
      <c r="L16" s="57">
        <v>102198747</v>
      </c>
      <c r="M16" s="56">
        <f t="shared" si="1"/>
        <v>102199621</v>
      </c>
      <c r="N16" s="10"/>
    </row>
    <row r="17" spans="1:14" x14ac:dyDescent="0.25">
      <c r="A17" s="9"/>
      <c r="B17" s="14"/>
      <c r="C17" s="13"/>
      <c r="D17" s="11" t="s">
        <v>64</v>
      </c>
      <c r="E17" s="11"/>
      <c r="F17" s="11"/>
      <c r="G17" s="61"/>
      <c r="H17" s="58">
        <v>65800355</v>
      </c>
      <c r="I17" s="57">
        <v>13470690</v>
      </c>
      <c r="J17" s="56">
        <f t="shared" si="0"/>
        <v>79271045</v>
      </c>
      <c r="K17" s="58">
        <v>43372624</v>
      </c>
      <c r="L17" s="57">
        <v>13973711</v>
      </c>
      <c r="M17" s="60">
        <f t="shared" si="1"/>
        <v>57346335</v>
      </c>
      <c r="N17" s="10"/>
    </row>
    <row r="18" spans="1:14" x14ac:dyDescent="0.25">
      <c r="A18" s="9"/>
      <c r="B18" s="14"/>
      <c r="C18" s="13"/>
      <c r="D18" s="11" t="s">
        <v>63</v>
      </c>
      <c r="E18" s="11"/>
      <c r="F18" s="11"/>
      <c r="G18" s="59"/>
      <c r="H18" s="58">
        <v>0</v>
      </c>
      <c r="I18" s="57">
        <v>0</v>
      </c>
      <c r="J18" s="56">
        <f t="shared" si="0"/>
        <v>0</v>
      </c>
      <c r="K18" s="58">
        <v>0</v>
      </c>
      <c r="L18" s="57">
        <v>0</v>
      </c>
      <c r="M18" s="56">
        <f t="shared" si="1"/>
        <v>0</v>
      </c>
      <c r="N18" s="10"/>
    </row>
    <row r="19" spans="1:14" s="25" customFormat="1" ht="16.5" thickBot="1" x14ac:dyDescent="0.3">
      <c r="A19" s="24"/>
      <c r="B19" s="46" t="s">
        <v>62</v>
      </c>
      <c r="C19" s="35" t="s">
        <v>61</v>
      </c>
      <c r="D19" s="34"/>
      <c r="E19" s="34"/>
      <c r="F19" s="34"/>
      <c r="G19" s="33" t="s">
        <v>60</v>
      </c>
      <c r="H19" s="43">
        <f>H20+H21+H22+H23</f>
        <v>28185482</v>
      </c>
      <c r="I19" s="42">
        <f>I20+I21+I22+I23</f>
        <v>49659663</v>
      </c>
      <c r="J19" s="30">
        <f t="shared" si="0"/>
        <v>77845145</v>
      </c>
      <c r="K19" s="43">
        <f>K20+K21+K22+K23</f>
        <v>35004597</v>
      </c>
      <c r="L19" s="42">
        <f>L20+L21+L22+L23</f>
        <v>34783946</v>
      </c>
      <c r="M19" s="30">
        <f t="shared" si="1"/>
        <v>69788543</v>
      </c>
      <c r="N19" s="16"/>
    </row>
    <row r="20" spans="1:14" x14ac:dyDescent="0.25">
      <c r="A20" s="9"/>
      <c r="B20" s="14"/>
      <c r="C20" s="41" t="s">
        <v>9</v>
      </c>
      <c r="D20" s="11" t="s">
        <v>59</v>
      </c>
      <c r="E20" s="11"/>
      <c r="F20" s="11"/>
      <c r="G20" s="40"/>
      <c r="H20" s="39">
        <v>0</v>
      </c>
      <c r="I20" s="38">
        <v>0</v>
      </c>
      <c r="J20" s="37">
        <f t="shared" si="0"/>
        <v>0</v>
      </c>
      <c r="K20" s="39"/>
      <c r="L20" s="38"/>
      <c r="M20" s="37">
        <f t="shared" si="1"/>
        <v>0</v>
      </c>
      <c r="N20" s="10"/>
    </row>
    <row r="21" spans="1:14" x14ac:dyDescent="0.25">
      <c r="A21" s="9"/>
      <c r="B21" s="14"/>
      <c r="C21" s="41" t="s">
        <v>7</v>
      </c>
      <c r="D21" s="11" t="s">
        <v>58</v>
      </c>
      <c r="E21" s="11"/>
      <c r="F21" s="11"/>
      <c r="G21" s="40"/>
      <c r="H21" s="39">
        <v>0</v>
      </c>
      <c r="I21" s="38">
        <v>0</v>
      </c>
      <c r="J21" s="37">
        <f t="shared" si="0"/>
        <v>0</v>
      </c>
      <c r="K21" s="39"/>
      <c r="L21" s="38"/>
      <c r="M21" s="37">
        <f t="shared" si="1"/>
        <v>0</v>
      </c>
      <c r="N21" s="10"/>
    </row>
    <row r="22" spans="1:14" x14ac:dyDescent="0.25">
      <c r="A22" s="9"/>
      <c r="B22" s="14"/>
      <c r="C22" s="41" t="s">
        <v>37</v>
      </c>
      <c r="D22" s="11" t="s">
        <v>14</v>
      </c>
      <c r="E22" s="11"/>
      <c r="F22" s="11"/>
      <c r="G22" s="40"/>
      <c r="H22" s="39">
        <v>0</v>
      </c>
      <c r="I22" s="38">
        <v>0</v>
      </c>
      <c r="J22" s="37">
        <f t="shared" si="0"/>
        <v>0</v>
      </c>
      <c r="K22" s="39"/>
      <c r="L22" s="38"/>
      <c r="M22" s="37">
        <f t="shared" si="1"/>
        <v>0</v>
      </c>
      <c r="N22" s="10"/>
    </row>
    <row r="23" spans="1:14" x14ac:dyDescent="0.25">
      <c r="A23" s="9"/>
      <c r="B23" s="14"/>
      <c r="C23" s="41" t="s">
        <v>57</v>
      </c>
      <c r="D23" s="50" t="s">
        <v>56</v>
      </c>
      <c r="E23" s="11"/>
      <c r="F23" s="11"/>
      <c r="G23" s="40"/>
      <c r="H23" s="39">
        <v>28185482</v>
      </c>
      <c r="I23" s="38">
        <v>49659663</v>
      </c>
      <c r="J23" s="37">
        <f t="shared" si="0"/>
        <v>77845145</v>
      </c>
      <c r="K23" s="39">
        <v>35004597</v>
      </c>
      <c r="L23" s="38">
        <v>34783946</v>
      </c>
      <c r="M23" s="37">
        <f t="shared" si="1"/>
        <v>69788543</v>
      </c>
      <c r="N23" s="10"/>
    </row>
    <row r="24" spans="1:14" s="25" customFormat="1" ht="16.5" thickBot="1" x14ac:dyDescent="0.3">
      <c r="A24" s="24"/>
      <c r="B24" s="46" t="s">
        <v>55</v>
      </c>
      <c r="C24" s="45" t="s">
        <v>54</v>
      </c>
      <c r="D24" s="34"/>
      <c r="E24" s="34"/>
      <c r="F24" s="34"/>
      <c r="G24" s="33" t="s">
        <v>53</v>
      </c>
      <c r="H24" s="43">
        <f>H25+H26</f>
        <v>320917018</v>
      </c>
      <c r="I24" s="42">
        <f>I25+I26</f>
        <v>237756765</v>
      </c>
      <c r="J24" s="30">
        <f t="shared" si="0"/>
        <v>558673783</v>
      </c>
      <c r="K24" s="43">
        <f>K25+K26</f>
        <v>295128231</v>
      </c>
      <c r="L24" s="42">
        <f>L25+L26</f>
        <v>177778357</v>
      </c>
      <c r="M24" s="30">
        <f t="shared" si="1"/>
        <v>472906588</v>
      </c>
      <c r="N24" s="16"/>
    </row>
    <row r="25" spans="1:14" x14ac:dyDescent="0.25">
      <c r="A25" s="9"/>
      <c r="B25" s="14"/>
      <c r="C25" s="41" t="s">
        <v>9</v>
      </c>
      <c r="D25" s="11" t="s">
        <v>52</v>
      </c>
      <c r="E25" s="11"/>
      <c r="F25" s="11"/>
      <c r="G25" s="40"/>
      <c r="H25" s="39">
        <v>38620600</v>
      </c>
      <c r="I25" s="38">
        <v>68828102</v>
      </c>
      <c r="J25" s="37">
        <f t="shared" si="0"/>
        <v>107448702</v>
      </c>
      <c r="K25" s="39">
        <v>69777514</v>
      </c>
      <c r="L25" s="38">
        <v>60641570</v>
      </c>
      <c r="M25" s="37">
        <f t="shared" si="1"/>
        <v>130419084</v>
      </c>
      <c r="N25" s="10"/>
    </row>
    <row r="26" spans="1:14" x14ac:dyDescent="0.25">
      <c r="A26" s="9"/>
      <c r="B26" s="14"/>
      <c r="C26" s="41" t="s">
        <v>7</v>
      </c>
      <c r="D26" s="11" t="s">
        <v>51</v>
      </c>
      <c r="E26" s="11"/>
      <c r="F26" s="11"/>
      <c r="G26" s="40"/>
      <c r="H26" s="39">
        <v>282296418</v>
      </c>
      <c r="I26" s="38">
        <v>168928663</v>
      </c>
      <c r="J26" s="37">
        <f t="shared" si="0"/>
        <v>451225081</v>
      </c>
      <c r="K26" s="39">
        <v>225350717</v>
      </c>
      <c r="L26" s="38">
        <v>117136787</v>
      </c>
      <c r="M26" s="37">
        <f t="shared" si="1"/>
        <v>342487504</v>
      </c>
      <c r="N26" s="10"/>
    </row>
    <row r="27" spans="1:14" s="25" customFormat="1" ht="16.5" thickBot="1" x14ac:dyDescent="0.3">
      <c r="A27" s="24"/>
      <c r="B27" s="46" t="s">
        <v>50</v>
      </c>
      <c r="C27" s="45" t="s">
        <v>49</v>
      </c>
      <c r="D27" s="34"/>
      <c r="E27" s="34"/>
      <c r="F27" s="34"/>
      <c r="G27" s="33" t="s">
        <v>48</v>
      </c>
      <c r="H27" s="43">
        <f>H28+H31+H34</f>
        <v>15661921</v>
      </c>
      <c r="I27" s="42">
        <f>I28+I31+I34</f>
        <v>16886109</v>
      </c>
      <c r="J27" s="30">
        <f t="shared" si="0"/>
        <v>32548030</v>
      </c>
      <c r="K27" s="43">
        <f>K28+K31+K34</f>
        <v>18141220</v>
      </c>
      <c r="L27" s="42">
        <f>L28+L31+L34</f>
        <v>31563188</v>
      </c>
      <c r="M27" s="30">
        <f t="shared" si="1"/>
        <v>49704408</v>
      </c>
      <c r="N27" s="16"/>
    </row>
    <row r="28" spans="1:14" x14ac:dyDescent="0.25">
      <c r="A28" s="9"/>
      <c r="B28" s="14"/>
      <c r="C28" s="41" t="s">
        <v>9</v>
      </c>
      <c r="D28" s="50" t="s">
        <v>47</v>
      </c>
      <c r="E28" s="11"/>
      <c r="F28" s="11"/>
      <c r="G28" s="40"/>
      <c r="H28" s="52">
        <f>H29+H30</f>
        <v>382857</v>
      </c>
      <c r="I28" s="51">
        <f>I29+I30</f>
        <v>67371</v>
      </c>
      <c r="J28" s="37">
        <f t="shared" si="0"/>
        <v>450228</v>
      </c>
      <c r="K28" s="52">
        <f>K29+K30</f>
        <v>128880</v>
      </c>
      <c r="L28" s="51">
        <f>L29+L30</f>
        <v>474169</v>
      </c>
      <c r="M28" s="37">
        <f t="shared" si="1"/>
        <v>603049</v>
      </c>
      <c r="N28" s="10"/>
    </row>
    <row r="29" spans="1:14" x14ac:dyDescent="0.25">
      <c r="A29" s="9"/>
      <c r="B29" s="14"/>
      <c r="C29" s="41"/>
      <c r="D29" s="50" t="s">
        <v>43</v>
      </c>
      <c r="E29" s="11"/>
      <c r="F29" s="11"/>
      <c r="G29" s="29"/>
      <c r="H29" s="28">
        <v>711403</v>
      </c>
      <c r="I29" s="27">
        <v>629108</v>
      </c>
      <c r="J29" s="37">
        <f t="shared" si="0"/>
        <v>1340511</v>
      </c>
      <c r="K29" s="28">
        <v>908182</v>
      </c>
      <c r="L29" s="27">
        <v>631460</v>
      </c>
      <c r="M29" s="37">
        <f t="shared" si="1"/>
        <v>1539642</v>
      </c>
      <c r="N29" s="10"/>
    </row>
    <row r="30" spans="1:14" x14ac:dyDescent="0.25">
      <c r="A30" s="9"/>
      <c r="B30" s="14"/>
      <c r="C30" s="41"/>
      <c r="D30" s="50" t="s">
        <v>45</v>
      </c>
      <c r="E30" s="11"/>
      <c r="F30" s="11"/>
      <c r="G30" s="49"/>
      <c r="H30" s="48">
        <v>-328546</v>
      </c>
      <c r="I30" s="47">
        <v>-561737</v>
      </c>
      <c r="J30" s="37">
        <f t="shared" si="0"/>
        <v>-890283</v>
      </c>
      <c r="K30" s="48">
        <v>-779302</v>
      </c>
      <c r="L30" s="47">
        <v>-157291</v>
      </c>
      <c r="M30" s="37">
        <f t="shared" si="1"/>
        <v>-936593</v>
      </c>
      <c r="N30" s="10"/>
    </row>
    <row r="31" spans="1:14" x14ac:dyDescent="0.25">
      <c r="A31" s="9"/>
      <c r="B31" s="14"/>
      <c r="C31" s="41" t="s">
        <v>7</v>
      </c>
      <c r="D31" s="50" t="s">
        <v>46</v>
      </c>
      <c r="E31" s="11"/>
      <c r="F31" s="11"/>
      <c r="G31" s="55"/>
      <c r="H31" s="54">
        <f>H32+H33</f>
        <v>303151</v>
      </c>
      <c r="I31" s="51">
        <f>I32+I33</f>
        <v>1171724</v>
      </c>
      <c r="J31" s="37">
        <f t="shared" si="0"/>
        <v>1474875</v>
      </c>
      <c r="K31" s="54">
        <f>K32+K33</f>
        <v>567922</v>
      </c>
      <c r="L31" s="51">
        <f>L32+L33</f>
        <v>2473758</v>
      </c>
      <c r="M31" s="37">
        <f t="shared" si="1"/>
        <v>3041680</v>
      </c>
      <c r="N31" s="10"/>
    </row>
    <row r="32" spans="1:14" x14ac:dyDescent="0.25">
      <c r="A32" s="9"/>
      <c r="B32" s="14"/>
      <c r="C32" s="41"/>
      <c r="D32" s="50" t="s">
        <v>43</v>
      </c>
      <c r="E32" s="11"/>
      <c r="F32" s="11"/>
      <c r="G32" s="29"/>
      <c r="H32" s="28">
        <v>877667</v>
      </c>
      <c r="I32" s="27">
        <v>1595143</v>
      </c>
      <c r="J32" s="37">
        <f t="shared" si="0"/>
        <v>2472810</v>
      </c>
      <c r="K32" s="28">
        <v>1557847</v>
      </c>
      <c r="L32" s="27">
        <v>2739089</v>
      </c>
      <c r="M32" s="37">
        <f t="shared" si="1"/>
        <v>4296936</v>
      </c>
      <c r="N32" s="10"/>
    </row>
    <row r="33" spans="1:14" x14ac:dyDescent="0.25">
      <c r="A33" s="9"/>
      <c r="B33" s="14"/>
      <c r="C33" s="41"/>
      <c r="D33" s="50" t="s">
        <v>45</v>
      </c>
      <c r="E33" s="11"/>
      <c r="F33" s="11"/>
      <c r="G33" s="49"/>
      <c r="H33" s="48">
        <v>-574516</v>
      </c>
      <c r="I33" s="47">
        <v>-423419</v>
      </c>
      <c r="J33" s="37">
        <f t="shared" si="0"/>
        <v>-997935</v>
      </c>
      <c r="K33" s="48">
        <v>-989925</v>
      </c>
      <c r="L33" s="47">
        <v>-265331</v>
      </c>
      <c r="M33" s="37">
        <f t="shared" si="1"/>
        <v>-1255256</v>
      </c>
      <c r="N33" s="10"/>
    </row>
    <row r="34" spans="1:14" x14ac:dyDescent="0.25">
      <c r="A34" s="9"/>
      <c r="B34" s="14"/>
      <c r="C34" s="53" t="s">
        <v>37</v>
      </c>
      <c r="D34" s="50" t="s">
        <v>44</v>
      </c>
      <c r="E34" s="11"/>
      <c r="F34" s="11"/>
      <c r="G34" s="40"/>
      <c r="H34" s="52">
        <f>H35+H36</f>
        <v>14975913</v>
      </c>
      <c r="I34" s="51">
        <f>I35+I36</f>
        <v>15647014</v>
      </c>
      <c r="J34" s="37">
        <f t="shared" si="0"/>
        <v>30622927</v>
      </c>
      <c r="K34" s="52">
        <f>K35+K36</f>
        <v>17444418</v>
      </c>
      <c r="L34" s="51">
        <f>L35+L36</f>
        <v>28615261</v>
      </c>
      <c r="M34" s="37">
        <f t="shared" si="1"/>
        <v>46059679</v>
      </c>
      <c r="N34" s="10"/>
    </row>
    <row r="35" spans="1:14" x14ac:dyDescent="0.25">
      <c r="A35" s="9"/>
      <c r="B35" s="14"/>
      <c r="C35" s="41"/>
      <c r="D35" s="50" t="s">
        <v>43</v>
      </c>
      <c r="E35" s="11"/>
      <c r="F35" s="11"/>
      <c r="G35" s="29"/>
      <c r="H35" s="28">
        <v>31307840</v>
      </c>
      <c r="I35" s="27">
        <v>49846018</v>
      </c>
      <c r="J35" s="37">
        <f t="shared" si="0"/>
        <v>81153858</v>
      </c>
      <c r="K35" s="28">
        <v>34927571</v>
      </c>
      <c r="L35" s="27">
        <v>52261829</v>
      </c>
      <c r="M35" s="37">
        <f t="shared" si="1"/>
        <v>87189400</v>
      </c>
      <c r="N35" s="10"/>
    </row>
    <row r="36" spans="1:14" x14ac:dyDescent="0.25">
      <c r="A36" s="9"/>
      <c r="B36" s="14"/>
      <c r="C36" s="41"/>
      <c r="D36" s="11" t="s">
        <v>42</v>
      </c>
      <c r="E36" s="11"/>
      <c r="F36" s="11"/>
      <c r="G36" s="49"/>
      <c r="H36" s="48">
        <v>-16331927</v>
      </c>
      <c r="I36" s="47">
        <v>-34199004</v>
      </c>
      <c r="J36" s="37">
        <f t="shared" si="0"/>
        <v>-50530931</v>
      </c>
      <c r="K36" s="48">
        <v>-17483153</v>
      </c>
      <c r="L36" s="47">
        <v>-23646568</v>
      </c>
      <c r="M36" s="37">
        <f t="shared" si="1"/>
        <v>-41129721</v>
      </c>
      <c r="N36" s="10"/>
    </row>
    <row r="37" spans="1:14" s="25" customFormat="1" ht="16.5" thickBot="1" x14ac:dyDescent="0.3">
      <c r="A37" s="24"/>
      <c r="B37" s="46" t="s">
        <v>41</v>
      </c>
      <c r="C37" s="35" t="s">
        <v>40</v>
      </c>
      <c r="D37" s="34"/>
      <c r="E37" s="34"/>
      <c r="F37" s="34"/>
      <c r="G37" s="33"/>
      <c r="H37" s="43">
        <f>H38+H39+H40</f>
        <v>1434630</v>
      </c>
      <c r="I37" s="42">
        <f>I38+I39+I40</f>
        <v>2556312</v>
      </c>
      <c r="J37" s="30">
        <f t="shared" si="0"/>
        <v>3990942</v>
      </c>
      <c r="K37" s="43">
        <f>K38+K39+K40</f>
        <v>1282197</v>
      </c>
      <c r="L37" s="42">
        <f>L38+L39+L40</f>
        <v>2445068</v>
      </c>
      <c r="M37" s="30">
        <f t="shared" si="1"/>
        <v>3727265</v>
      </c>
      <c r="N37" s="16"/>
    </row>
    <row r="38" spans="1:14" x14ac:dyDescent="0.25">
      <c r="A38" s="9"/>
      <c r="B38" s="14"/>
      <c r="C38" s="41" t="s">
        <v>9</v>
      </c>
      <c r="D38" s="11" t="s">
        <v>39</v>
      </c>
      <c r="E38" s="11"/>
      <c r="F38" s="11"/>
      <c r="G38" s="40"/>
      <c r="H38" s="39">
        <v>537327</v>
      </c>
      <c r="I38" s="38">
        <v>0</v>
      </c>
      <c r="J38" s="37">
        <f t="shared" si="0"/>
        <v>537327</v>
      </c>
      <c r="K38" s="39">
        <v>484954</v>
      </c>
      <c r="L38" s="38">
        <v>58928</v>
      </c>
      <c r="M38" s="37">
        <f t="shared" si="1"/>
        <v>543882</v>
      </c>
      <c r="N38" s="10"/>
    </row>
    <row r="39" spans="1:14" x14ac:dyDescent="0.25">
      <c r="A39" s="9"/>
      <c r="B39" s="14"/>
      <c r="C39" s="41" t="s">
        <v>7</v>
      </c>
      <c r="D39" s="11" t="s">
        <v>38</v>
      </c>
      <c r="E39" s="11"/>
      <c r="F39" s="11"/>
      <c r="G39" s="40"/>
      <c r="H39" s="39">
        <v>558042</v>
      </c>
      <c r="I39" s="38">
        <v>725006</v>
      </c>
      <c r="J39" s="37">
        <f t="shared" si="0"/>
        <v>1283048</v>
      </c>
      <c r="K39" s="39">
        <v>645229</v>
      </c>
      <c r="L39" s="38">
        <v>723865</v>
      </c>
      <c r="M39" s="37">
        <f t="shared" si="1"/>
        <v>1369094</v>
      </c>
      <c r="N39" s="10"/>
    </row>
    <row r="40" spans="1:14" x14ac:dyDescent="0.25">
      <c r="A40" s="9"/>
      <c r="B40" s="14"/>
      <c r="C40" s="41" t="s">
        <v>37</v>
      </c>
      <c r="D40" s="11" t="s">
        <v>36</v>
      </c>
      <c r="E40" s="11"/>
      <c r="F40" s="11"/>
      <c r="G40" s="40"/>
      <c r="H40" s="39">
        <v>339261</v>
      </c>
      <c r="I40" s="38">
        <v>1831306</v>
      </c>
      <c r="J40" s="37">
        <f t="shared" si="0"/>
        <v>2170567</v>
      </c>
      <c r="K40" s="39">
        <v>152014</v>
      </c>
      <c r="L40" s="38">
        <v>1662275</v>
      </c>
      <c r="M40" s="37">
        <f t="shared" si="1"/>
        <v>1814289</v>
      </c>
      <c r="N40" s="10"/>
    </row>
    <row r="41" spans="1:14" s="25" customFormat="1" ht="16.5" thickBot="1" x14ac:dyDescent="0.3">
      <c r="A41" s="24"/>
      <c r="B41" s="46" t="s">
        <v>35</v>
      </c>
      <c r="C41" s="35" t="s">
        <v>34</v>
      </c>
      <c r="D41" s="34"/>
      <c r="E41" s="34"/>
      <c r="F41" s="34"/>
      <c r="G41" s="33"/>
      <c r="H41" s="43">
        <f>H42+H43</f>
        <v>0</v>
      </c>
      <c r="I41" s="42">
        <f>I42+I43</f>
        <v>0</v>
      </c>
      <c r="J41" s="30">
        <f t="shared" ref="J41:J58" si="2">H41+I41</f>
        <v>0</v>
      </c>
      <c r="K41" s="43">
        <f>K42+K43</f>
        <v>0</v>
      </c>
      <c r="L41" s="42">
        <f>L42+L43</f>
        <v>0</v>
      </c>
      <c r="M41" s="30">
        <f t="shared" ref="M41:M58" si="3">K41+L41</f>
        <v>0</v>
      </c>
      <c r="N41" s="16"/>
    </row>
    <row r="42" spans="1:14" x14ac:dyDescent="0.25">
      <c r="A42" s="9"/>
      <c r="B42" s="14"/>
      <c r="C42" s="41" t="s">
        <v>9</v>
      </c>
      <c r="D42" s="11" t="s">
        <v>33</v>
      </c>
      <c r="E42" s="11"/>
      <c r="F42" s="11"/>
      <c r="G42" s="40"/>
      <c r="H42" s="39"/>
      <c r="I42" s="38"/>
      <c r="J42" s="37">
        <f t="shared" si="2"/>
        <v>0</v>
      </c>
      <c r="K42" s="39"/>
      <c r="L42" s="38"/>
      <c r="M42" s="37">
        <f t="shared" si="3"/>
        <v>0</v>
      </c>
      <c r="N42" s="10"/>
    </row>
    <row r="43" spans="1:14" x14ac:dyDescent="0.25">
      <c r="A43" s="9"/>
      <c r="B43" s="14"/>
      <c r="C43" s="41" t="s">
        <v>7</v>
      </c>
      <c r="D43" s="11" t="s">
        <v>32</v>
      </c>
      <c r="E43" s="11"/>
      <c r="F43" s="11"/>
      <c r="G43" s="40"/>
      <c r="H43" s="39"/>
      <c r="I43" s="38"/>
      <c r="J43" s="37">
        <f t="shared" si="2"/>
        <v>0</v>
      </c>
      <c r="K43" s="39"/>
      <c r="L43" s="38"/>
      <c r="M43" s="37">
        <f t="shared" si="3"/>
        <v>0</v>
      </c>
      <c r="N43" s="10"/>
    </row>
    <row r="44" spans="1:14" s="25" customFormat="1" ht="16.5" thickBot="1" x14ac:dyDescent="0.3">
      <c r="A44" s="24"/>
      <c r="B44" s="46" t="s">
        <v>31</v>
      </c>
      <c r="C44" s="45" t="s">
        <v>30</v>
      </c>
      <c r="D44" s="34"/>
      <c r="E44" s="34"/>
      <c r="F44" s="34"/>
      <c r="G44" s="33"/>
      <c r="H44" s="32">
        <v>43375379</v>
      </c>
      <c r="I44" s="31">
        <v>33301132</v>
      </c>
      <c r="J44" s="30">
        <f t="shared" si="2"/>
        <v>76676511</v>
      </c>
      <c r="K44" s="32">
        <v>32183497</v>
      </c>
      <c r="L44" s="31">
        <v>24472873</v>
      </c>
      <c r="M44" s="30">
        <f t="shared" si="3"/>
        <v>56656370</v>
      </c>
      <c r="N44" s="16"/>
    </row>
    <row r="45" spans="1:14" s="25" customFormat="1" ht="16.5" thickBot="1" x14ac:dyDescent="0.3">
      <c r="A45" s="24"/>
      <c r="B45" s="44" t="s">
        <v>29</v>
      </c>
      <c r="C45" s="35" t="s">
        <v>28</v>
      </c>
      <c r="D45" s="34"/>
      <c r="E45" s="34"/>
      <c r="F45" s="34"/>
      <c r="G45" s="33" t="s">
        <v>27</v>
      </c>
      <c r="H45" s="32">
        <v>9197269</v>
      </c>
      <c r="I45" s="31">
        <v>542175</v>
      </c>
      <c r="J45" s="30">
        <f t="shared" si="2"/>
        <v>9739444</v>
      </c>
      <c r="K45" s="32">
        <v>11320410</v>
      </c>
      <c r="L45" s="31">
        <v>567861</v>
      </c>
      <c r="M45" s="30">
        <f t="shared" si="3"/>
        <v>11888271</v>
      </c>
      <c r="N45" s="16"/>
    </row>
    <row r="46" spans="1:14" s="25" customFormat="1" ht="16.5" thickBot="1" x14ac:dyDescent="0.3">
      <c r="A46" s="24"/>
      <c r="B46" s="44" t="s">
        <v>26</v>
      </c>
      <c r="C46" s="35" t="s">
        <v>25</v>
      </c>
      <c r="D46" s="34"/>
      <c r="E46" s="34"/>
      <c r="F46" s="34"/>
      <c r="G46" s="33" t="s">
        <v>20</v>
      </c>
      <c r="H46" s="43">
        <f>H47+H48</f>
        <v>850190</v>
      </c>
      <c r="I46" s="42">
        <f>I47+I48</f>
        <v>0</v>
      </c>
      <c r="J46" s="30">
        <f t="shared" si="2"/>
        <v>850190</v>
      </c>
      <c r="K46" s="43">
        <f>K47+K48</f>
        <v>850190</v>
      </c>
      <c r="L46" s="42">
        <f>L47+L48</f>
        <v>0</v>
      </c>
      <c r="M46" s="30">
        <f t="shared" si="3"/>
        <v>850190</v>
      </c>
      <c r="N46" s="16"/>
    </row>
    <row r="47" spans="1:14" x14ac:dyDescent="0.25">
      <c r="A47" s="9"/>
      <c r="B47" s="14"/>
      <c r="C47" s="41" t="s">
        <v>9</v>
      </c>
      <c r="D47" s="11" t="s">
        <v>24</v>
      </c>
      <c r="E47" s="11"/>
      <c r="F47" s="11"/>
      <c r="G47" s="40"/>
      <c r="H47" s="39">
        <v>850190</v>
      </c>
      <c r="I47" s="38">
        <v>0</v>
      </c>
      <c r="J47" s="37">
        <f t="shared" si="2"/>
        <v>850190</v>
      </c>
      <c r="K47" s="39">
        <v>850190</v>
      </c>
      <c r="L47" s="38"/>
      <c r="M47" s="37">
        <f t="shared" si="3"/>
        <v>850190</v>
      </c>
      <c r="N47" s="10"/>
    </row>
    <row r="48" spans="1:14" x14ac:dyDescent="0.25">
      <c r="A48" s="9"/>
      <c r="B48" s="14"/>
      <c r="C48" s="41" t="s">
        <v>7</v>
      </c>
      <c r="D48" s="11" t="s">
        <v>23</v>
      </c>
      <c r="E48" s="11"/>
      <c r="F48" s="11"/>
      <c r="G48" s="40"/>
      <c r="H48" s="39">
        <v>0</v>
      </c>
      <c r="I48" s="38">
        <v>0</v>
      </c>
      <c r="J48" s="37">
        <f t="shared" si="2"/>
        <v>0</v>
      </c>
      <c r="K48" s="39"/>
      <c r="L48" s="38"/>
      <c r="M48" s="37">
        <f t="shared" si="3"/>
        <v>0</v>
      </c>
      <c r="N48" s="10"/>
    </row>
    <row r="49" spans="1:16" s="25" customFormat="1" ht="16.5" thickBot="1" x14ac:dyDescent="0.3">
      <c r="A49" s="24"/>
      <c r="B49" s="36" t="s">
        <v>22</v>
      </c>
      <c r="C49" s="35" t="s">
        <v>21</v>
      </c>
      <c r="D49" s="34"/>
      <c r="E49" s="34"/>
      <c r="F49" s="34"/>
      <c r="G49" s="33" t="s">
        <v>20</v>
      </c>
      <c r="H49" s="43">
        <f>H50+H51</f>
        <v>0</v>
      </c>
      <c r="I49" s="42">
        <f>I50+I51</f>
        <v>0</v>
      </c>
      <c r="J49" s="30">
        <f t="shared" si="2"/>
        <v>0</v>
      </c>
      <c r="K49" s="43">
        <f>K50+K51</f>
        <v>0</v>
      </c>
      <c r="L49" s="42">
        <f>L50+L51</f>
        <v>0</v>
      </c>
      <c r="M49" s="30">
        <f t="shared" si="3"/>
        <v>0</v>
      </c>
      <c r="N49" s="16"/>
    </row>
    <row r="50" spans="1:16" x14ac:dyDescent="0.25">
      <c r="A50" s="9"/>
      <c r="B50" s="14"/>
      <c r="C50" s="41" t="s">
        <v>9</v>
      </c>
      <c r="D50" s="11" t="s">
        <v>19</v>
      </c>
      <c r="E50" s="11"/>
      <c r="F50" s="11"/>
      <c r="G50" s="40"/>
      <c r="H50" s="39">
        <v>0</v>
      </c>
      <c r="I50" s="38">
        <v>0</v>
      </c>
      <c r="J50" s="37">
        <f t="shared" si="2"/>
        <v>0</v>
      </c>
      <c r="K50" s="39"/>
      <c r="L50" s="38"/>
      <c r="M50" s="37">
        <f t="shared" si="3"/>
        <v>0</v>
      </c>
      <c r="N50" s="10"/>
    </row>
    <row r="51" spans="1:16" x14ac:dyDescent="0.25">
      <c r="A51" s="9"/>
      <c r="B51" s="14"/>
      <c r="C51" s="41" t="s">
        <v>7</v>
      </c>
      <c r="D51" s="11" t="s">
        <v>18</v>
      </c>
      <c r="E51" s="11"/>
      <c r="F51" s="11"/>
      <c r="G51" s="40"/>
      <c r="H51" s="39">
        <v>0</v>
      </c>
      <c r="I51" s="38">
        <v>0</v>
      </c>
      <c r="J51" s="37">
        <f t="shared" si="2"/>
        <v>0</v>
      </c>
      <c r="K51" s="39"/>
      <c r="L51" s="38"/>
      <c r="M51" s="37">
        <f t="shared" si="3"/>
        <v>0</v>
      </c>
      <c r="N51" s="10"/>
      <c r="P51" s="25"/>
    </row>
    <row r="52" spans="1:16" s="25" customFormat="1" ht="16.5" thickBot="1" x14ac:dyDescent="0.3">
      <c r="A52" s="24"/>
      <c r="B52" s="36" t="s">
        <v>17</v>
      </c>
      <c r="C52" s="35" t="s">
        <v>16</v>
      </c>
      <c r="D52" s="34"/>
      <c r="E52" s="34"/>
      <c r="F52" s="34"/>
      <c r="G52" s="33" t="s">
        <v>15</v>
      </c>
      <c r="H52" s="43">
        <f>H53+H54</f>
        <v>0</v>
      </c>
      <c r="I52" s="42">
        <f>I53+I54</f>
        <v>0</v>
      </c>
      <c r="J52" s="30">
        <f t="shared" si="2"/>
        <v>0</v>
      </c>
      <c r="K52" s="43">
        <f>K53+K54</f>
        <v>0</v>
      </c>
      <c r="L52" s="42">
        <f>L53+L54</f>
        <v>0</v>
      </c>
      <c r="M52" s="30">
        <f t="shared" si="3"/>
        <v>0</v>
      </c>
      <c r="N52" s="16"/>
    </row>
    <row r="53" spans="1:16" x14ac:dyDescent="0.25">
      <c r="A53" s="9"/>
      <c r="B53" s="14"/>
      <c r="C53" s="41" t="s">
        <v>9</v>
      </c>
      <c r="D53" s="11" t="s">
        <v>14</v>
      </c>
      <c r="E53" s="11"/>
      <c r="F53" s="11"/>
      <c r="G53" s="40"/>
      <c r="H53" s="39">
        <v>0</v>
      </c>
      <c r="I53" s="38">
        <v>0</v>
      </c>
      <c r="J53" s="37">
        <f t="shared" si="2"/>
        <v>0</v>
      </c>
      <c r="K53" s="39"/>
      <c r="L53" s="38"/>
      <c r="M53" s="37">
        <f t="shared" si="3"/>
        <v>0</v>
      </c>
      <c r="N53" s="10"/>
      <c r="P53" s="25"/>
    </row>
    <row r="54" spans="1:16" x14ac:dyDescent="0.25">
      <c r="A54" s="9"/>
      <c r="B54" s="14"/>
      <c r="C54" s="41" t="s">
        <v>7</v>
      </c>
      <c r="D54" s="11" t="s">
        <v>13</v>
      </c>
      <c r="E54" s="11"/>
      <c r="F54" s="11"/>
      <c r="G54" s="40"/>
      <c r="H54" s="39">
        <v>0</v>
      </c>
      <c r="I54" s="38">
        <v>0</v>
      </c>
      <c r="J54" s="37">
        <f t="shared" si="2"/>
        <v>0</v>
      </c>
      <c r="K54" s="39"/>
      <c r="L54" s="38"/>
      <c r="M54" s="37">
        <f t="shared" si="3"/>
        <v>0</v>
      </c>
      <c r="N54" s="10"/>
      <c r="P54" s="25"/>
    </row>
    <row r="55" spans="1:16" s="25" customFormat="1" ht="16.5" thickBot="1" x14ac:dyDescent="0.3">
      <c r="A55" s="24"/>
      <c r="B55" s="36" t="s">
        <v>12</v>
      </c>
      <c r="C55" s="35" t="s">
        <v>11</v>
      </c>
      <c r="D55" s="34"/>
      <c r="E55" s="34"/>
      <c r="F55" s="34"/>
      <c r="G55" s="33" t="s">
        <v>10</v>
      </c>
      <c r="H55" s="43">
        <f>H56+H57</f>
        <v>7036322</v>
      </c>
      <c r="I55" s="42">
        <f>I56+I57</f>
        <v>0</v>
      </c>
      <c r="J55" s="30">
        <f t="shared" si="2"/>
        <v>7036322</v>
      </c>
      <c r="K55" s="43">
        <f>K56+K57</f>
        <v>6228535</v>
      </c>
      <c r="L55" s="42">
        <f>L56+L57</f>
        <v>0</v>
      </c>
      <c r="M55" s="30">
        <f t="shared" si="3"/>
        <v>6228535</v>
      </c>
      <c r="N55" s="16"/>
    </row>
    <row r="56" spans="1:16" x14ac:dyDescent="0.25">
      <c r="A56" s="9"/>
      <c r="B56" s="14"/>
      <c r="C56" s="41" t="s">
        <v>9</v>
      </c>
      <c r="D56" s="11" t="s">
        <v>8</v>
      </c>
      <c r="E56" s="11"/>
      <c r="F56" s="11"/>
      <c r="G56" s="40"/>
      <c r="H56" s="39">
        <v>12578838</v>
      </c>
      <c r="I56" s="38">
        <v>0</v>
      </c>
      <c r="J56" s="37">
        <f t="shared" si="2"/>
        <v>12578838</v>
      </c>
      <c r="K56" s="39">
        <v>11118095</v>
      </c>
      <c r="L56" s="38"/>
      <c r="M56" s="37">
        <f t="shared" si="3"/>
        <v>11118095</v>
      </c>
      <c r="N56" s="10"/>
      <c r="P56" s="25"/>
    </row>
    <row r="57" spans="1:16" x14ac:dyDescent="0.25">
      <c r="A57" s="9"/>
      <c r="B57" s="14"/>
      <c r="C57" s="41" t="s">
        <v>7</v>
      </c>
      <c r="D57" s="11" t="s">
        <v>6</v>
      </c>
      <c r="E57" s="11"/>
      <c r="F57" s="11"/>
      <c r="G57" s="40"/>
      <c r="H57" s="39">
        <v>-5542516</v>
      </c>
      <c r="I57" s="38">
        <v>0</v>
      </c>
      <c r="J57" s="37">
        <f t="shared" si="2"/>
        <v>-5542516</v>
      </c>
      <c r="K57" s="39">
        <v>-4889560</v>
      </c>
      <c r="L57" s="38"/>
      <c r="M57" s="37">
        <f t="shared" si="3"/>
        <v>-4889560</v>
      </c>
      <c r="N57" s="10"/>
      <c r="P57" s="25"/>
    </row>
    <row r="58" spans="1:16" s="25" customFormat="1" ht="16.5" thickBot="1" x14ac:dyDescent="0.3">
      <c r="A58" s="24"/>
      <c r="B58" s="36" t="s">
        <v>5</v>
      </c>
      <c r="C58" s="35" t="s">
        <v>4</v>
      </c>
      <c r="D58" s="34"/>
      <c r="E58" s="34"/>
      <c r="F58" s="34"/>
      <c r="G58" s="33" t="s">
        <v>3</v>
      </c>
      <c r="H58" s="32">
        <v>3452696</v>
      </c>
      <c r="I58" s="31">
        <v>4356</v>
      </c>
      <c r="J58" s="30">
        <f t="shared" si="2"/>
        <v>3457052</v>
      </c>
      <c r="K58" s="32">
        <v>2632884</v>
      </c>
      <c r="L58" s="31">
        <v>16444</v>
      </c>
      <c r="M58" s="30">
        <f t="shared" si="3"/>
        <v>2649328</v>
      </c>
      <c r="N58" s="16"/>
    </row>
    <row r="59" spans="1:16" x14ac:dyDescent="0.25">
      <c r="A59" s="9"/>
      <c r="B59" s="14"/>
      <c r="C59" s="13"/>
      <c r="D59" s="11"/>
      <c r="E59" s="11"/>
      <c r="F59" s="11"/>
      <c r="G59" s="29"/>
      <c r="H59" s="28"/>
      <c r="I59" s="27"/>
      <c r="J59" s="26"/>
      <c r="K59" s="28"/>
      <c r="L59" s="27"/>
      <c r="M59" s="26"/>
      <c r="N59" s="10"/>
      <c r="P59" s="25"/>
    </row>
    <row r="60" spans="1:16" s="15" customFormat="1" ht="16.5" thickBot="1" x14ac:dyDescent="0.3">
      <c r="A60" s="24"/>
      <c r="B60" s="23"/>
      <c r="C60" s="22" t="s">
        <v>2</v>
      </c>
      <c r="D60" s="21"/>
      <c r="E60" s="21"/>
      <c r="F60" s="21"/>
      <c r="G60" s="20" t="s">
        <v>1</v>
      </c>
      <c r="H60" s="19">
        <f>H58+H55+H52+H49+H46+H45+H44+H41+H37+H27+H24+H19+H13+H9</f>
        <v>588155864</v>
      </c>
      <c r="I60" s="18">
        <f>I58+I55+I52+I49+I46+I45+I44+I41+I37+I27+I24+I19+I13+I9</f>
        <v>525374243</v>
      </c>
      <c r="J60" s="17">
        <f>H60+I60</f>
        <v>1113530107</v>
      </c>
      <c r="K60" s="19">
        <f>K58+K55+K52+K49+K46+K45+K44+K41+K37+K27+K24+K19+K13+K9</f>
        <v>496500161</v>
      </c>
      <c r="L60" s="18">
        <f>L58+L55+L52+L49+L46+L45+L44+L41+L37+L27+L24+L19+L13+L9</f>
        <v>442527780</v>
      </c>
      <c r="M60" s="17">
        <f>K60+L60</f>
        <v>939027941</v>
      </c>
      <c r="N60" s="16"/>
    </row>
    <row r="61" spans="1:16" s="2" customFormat="1" ht="16.5" thickTop="1" x14ac:dyDescent="0.25">
      <c r="A61" s="9"/>
      <c r="B61" s="14" t="s">
        <v>0</v>
      </c>
      <c r="C61" s="13"/>
      <c r="D61" s="11"/>
      <c r="E61" s="11"/>
      <c r="F61" s="11"/>
      <c r="G61" s="12"/>
      <c r="H61" s="11"/>
      <c r="I61" s="11"/>
      <c r="J61" s="11"/>
      <c r="K61" s="11"/>
      <c r="L61" s="11"/>
      <c r="M61" s="11"/>
      <c r="N61" s="10"/>
    </row>
    <row r="62" spans="1:16" s="2" customFormat="1" ht="16.5" thickBot="1" x14ac:dyDescent="0.3">
      <c r="A62" s="9"/>
      <c r="B62" s="8"/>
      <c r="C62" s="7"/>
      <c r="D62" s="5"/>
      <c r="E62" s="5"/>
      <c r="F62" s="5"/>
      <c r="G62" s="6"/>
      <c r="H62" s="5"/>
      <c r="I62" s="5"/>
      <c r="J62" s="5"/>
      <c r="K62" s="5"/>
      <c r="L62" s="5"/>
      <c r="M62" s="5"/>
      <c r="N62" s="4"/>
    </row>
    <row r="63" spans="1:16" ht="16.5" thickTop="1" x14ac:dyDescent="0.25"/>
  </sheetData>
  <sheetProtection password="CC26" sheet="1"/>
  <mergeCells count="6">
    <mergeCell ref="K6:M6"/>
    <mergeCell ref="C7:E7"/>
    <mergeCell ref="F3:H3"/>
    <mergeCell ref="F4:H4"/>
    <mergeCell ref="F5:H5"/>
    <mergeCell ref="H6:J6"/>
  </mergeCells>
  <printOptions horizontalCentered="1"/>
  <pageMargins left="0.74803149606299213" right="0.74803149606299213" top="0.39370078740157483" bottom="0.19685039370078741" header="0.11811023622047245" footer="0.11811023622047245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zoomScale="75" zoomScaleNormal="75" workbookViewId="0">
      <selection activeCell="M9" sqref="M9"/>
    </sheetView>
  </sheetViews>
  <sheetFormatPr defaultRowHeight="15.75" x14ac:dyDescent="0.25"/>
  <cols>
    <col min="1" max="1" width="5" style="85" customWidth="1"/>
    <col min="2" max="3" width="9.140625" style="82"/>
    <col min="4" max="4" width="18.28515625" style="82" customWidth="1"/>
    <col min="5" max="5" width="9.140625" style="82"/>
    <col min="6" max="6" width="33.5703125" style="82" customWidth="1"/>
    <col min="7" max="7" width="10.7109375" style="84" customWidth="1"/>
    <col min="8" max="8" width="21.28515625" style="82" customWidth="1"/>
    <col min="9" max="9" width="22.5703125" style="82" customWidth="1"/>
    <col min="10" max="10" width="21.42578125" style="82" customWidth="1"/>
    <col min="11" max="11" width="20.28515625" style="82" customWidth="1"/>
    <col min="12" max="13" width="21.7109375" style="82" customWidth="1"/>
    <col min="14" max="14" width="4.42578125" style="83" customWidth="1"/>
    <col min="15" max="16384" width="9.140625" style="82"/>
  </cols>
  <sheetData>
    <row r="1" spans="1:14" ht="16.5" thickBot="1" x14ac:dyDescent="0.3"/>
    <row r="2" spans="1:14" ht="16.5" thickTop="1" x14ac:dyDescent="0.25">
      <c r="B2" s="180"/>
      <c r="C2" s="179"/>
      <c r="D2" s="177"/>
      <c r="E2" s="177"/>
      <c r="F2" s="177"/>
      <c r="G2" s="178"/>
      <c r="H2" s="177"/>
      <c r="I2" s="177"/>
      <c r="J2" s="177"/>
      <c r="K2" s="177"/>
      <c r="L2" s="177"/>
      <c r="M2" s="177"/>
      <c r="N2" s="176"/>
    </row>
    <row r="3" spans="1:14" s="168" customFormat="1" ht="15.75" customHeight="1" x14ac:dyDescent="0.25">
      <c r="A3" s="174"/>
      <c r="B3" s="173"/>
      <c r="C3" s="170"/>
      <c r="D3" s="174"/>
      <c r="E3" s="172"/>
      <c r="F3" s="255" t="str">
        <f>Aktifler!F3</f>
        <v>KIBRIS VAKIFLAR BANKASI LTD.</v>
      </c>
      <c r="G3" s="255"/>
      <c r="H3" s="255"/>
      <c r="I3" s="174"/>
      <c r="J3" s="174"/>
      <c r="K3" s="175"/>
      <c r="L3" s="174"/>
      <c r="M3" s="175"/>
      <c r="N3" s="169"/>
    </row>
    <row r="4" spans="1:14" s="168" customFormat="1" x14ac:dyDescent="0.25">
      <c r="A4" s="174"/>
      <c r="B4" s="173"/>
      <c r="C4" s="170"/>
      <c r="D4" s="174"/>
      <c r="E4" s="172"/>
      <c r="F4" s="255" t="s">
        <v>85</v>
      </c>
      <c r="G4" s="255"/>
      <c r="H4" s="255"/>
      <c r="I4" s="170"/>
      <c r="J4" s="170"/>
      <c r="K4" s="170"/>
      <c r="L4" s="170"/>
      <c r="M4" s="170"/>
      <c r="N4" s="169"/>
    </row>
    <row r="5" spans="1:14" s="168" customFormat="1" x14ac:dyDescent="0.25">
      <c r="A5" s="174"/>
      <c r="B5" s="173"/>
      <c r="C5" s="170"/>
      <c r="D5" s="172"/>
      <c r="E5" s="171"/>
      <c r="F5" s="256" t="s">
        <v>84</v>
      </c>
      <c r="G5" s="256"/>
      <c r="H5" s="256"/>
      <c r="I5" s="170"/>
      <c r="J5" s="170"/>
      <c r="K5" s="170"/>
      <c r="L5" s="170"/>
      <c r="M5" s="170"/>
      <c r="N5" s="169"/>
    </row>
    <row r="6" spans="1:14" x14ac:dyDescent="0.25">
      <c r="B6" s="94"/>
      <c r="C6" s="85"/>
      <c r="D6" s="85"/>
      <c r="E6" s="85"/>
      <c r="F6" s="85"/>
      <c r="G6" s="92"/>
      <c r="H6" s="253" t="s">
        <v>83</v>
      </c>
      <c r="I6" s="252"/>
      <c r="J6" s="252"/>
      <c r="K6" s="253" t="s">
        <v>82</v>
      </c>
      <c r="L6" s="246"/>
      <c r="M6" s="246"/>
      <c r="N6" s="91"/>
    </row>
    <row r="7" spans="1:14" ht="22.5" customHeight="1" thickBot="1" x14ac:dyDescent="0.3">
      <c r="B7" s="94"/>
      <c r="C7" s="254" t="s">
        <v>159</v>
      </c>
      <c r="D7" s="248"/>
      <c r="E7" s="85"/>
      <c r="F7" s="85"/>
      <c r="G7" s="92" t="s">
        <v>78</v>
      </c>
      <c r="H7" s="85"/>
      <c r="I7" s="166" t="str">
        <f>Aktifler!I7</f>
        <v>(31/12/2017)</v>
      </c>
      <c r="J7" s="167"/>
      <c r="K7" s="85"/>
      <c r="L7" s="166" t="str">
        <f>Aktifler!L7</f>
        <v>(31/12/2016)</v>
      </c>
      <c r="M7" s="85"/>
      <c r="N7" s="91"/>
    </row>
    <row r="8" spans="1:14" ht="16.5" thickTop="1" x14ac:dyDescent="0.25">
      <c r="B8" s="121"/>
      <c r="C8" s="120"/>
      <c r="D8" s="119"/>
      <c r="E8" s="119"/>
      <c r="F8" s="118"/>
      <c r="G8" s="165"/>
      <c r="H8" s="164" t="s">
        <v>77</v>
      </c>
      <c r="I8" s="163" t="s">
        <v>76</v>
      </c>
      <c r="J8" s="162" t="s">
        <v>75</v>
      </c>
      <c r="K8" s="164" t="s">
        <v>77</v>
      </c>
      <c r="L8" s="163" t="s">
        <v>76</v>
      </c>
      <c r="M8" s="162" t="s">
        <v>75</v>
      </c>
      <c r="N8" s="91"/>
    </row>
    <row r="9" spans="1:14" s="122" customFormat="1" ht="16.5" thickBot="1" x14ac:dyDescent="0.3">
      <c r="A9" s="105"/>
      <c r="B9" s="125" t="s">
        <v>74</v>
      </c>
      <c r="C9" s="105" t="s">
        <v>158</v>
      </c>
      <c r="D9" s="105"/>
      <c r="E9" s="105"/>
      <c r="F9" s="105"/>
      <c r="G9" s="133" t="s">
        <v>157</v>
      </c>
      <c r="H9" s="132">
        <f>H10+H11+H12+H13+H14+H15</f>
        <v>478060320</v>
      </c>
      <c r="I9" s="131">
        <f>I10+I11+I12+I13+I14+I15</f>
        <v>482389386</v>
      </c>
      <c r="J9" s="130">
        <f t="shared" ref="J9:J40" si="0">H9+I9</f>
        <v>960449706</v>
      </c>
      <c r="K9" s="132">
        <f>K10+K11+K12+K13+K14+K15</f>
        <v>409460505</v>
      </c>
      <c r="L9" s="131">
        <f>L10+L11+L12+L13+L14+L15</f>
        <v>388675561</v>
      </c>
      <c r="M9" s="130">
        <f t="shared" ref="M9:M40" si="1">K9+L9</f>
        <v>798136066</v>
      </c>
      <c r="N9" s="96"/>
    </row>
    <row r="10" spans="1:14" x14ac:dyDescent="0.25">
      <c r="B10" s="94"/>
      <c r="C10" s="92" t="s">
        <v>9</v>
      </c>
      <c r="D10" s="85" t="s">
        <v>156</v>
      </c>
      <c r="E10" s="85"/>
      <c r="F10" s="85"/>
      <c r="G10" s="129"/>
      <c r="H10" s="128">
        <v>211418231</v>
      </c>
      <c r="I10" s="127">
        <v>287703819</v>
      </c>
      <c r="J10" s="126">
        <f t="shared" si="0"/>
        <v>499122050</v>
      </c>
      <c r="K10" s="128">
        <v>204242369</v>
      </c>
      <c r="L10" s="127">
        <v>230453081</v>
      </c>
      <c r="M10" s="126">
        <f t="shared" si="1"/>
        <v>434695450</v>
      </c>
      <c r="N10" s="91"/>
    </row>
    <row r="11" spans="1:14" x14ac:dyDescent="0.25">
      <c r="B11" s="94"/>
      <c r="C11" s="92" t="s">
        <v>7</v>
      </c>
      <c r="D11" s="113" t="s">
        <v>155</v>
      </c>
      <c r="E11" s="85"/>
      <c r="F11" s="85"/>
      <c r="G11" s="129"/>
      <c r="H11" s="128">
        <v>231059730</v>
      </c>
      <c r="I11" s="127">
        <v>116451424</v>
      </c>
      <c r="J11" s="126">
        <f t="shared" si="0"/>
        <v>347511154</v>
      </c>
      <c r="K11" s="128">
        <v>169603767</v>
      </c>
      <c r="L11" s="127">
        <v>72073294</v>
      </c>
      <c r="M11" s="126">
        <f t="shared" si="1"/>
        <v>241677061</v>
      </c>
      <c r="N11" s="91"/>
    </row>
    <row r="12" spans="1:14" x14ac:dyDescent="0.25">
      <c r="B12" s="94"/>
      <c r="C12" s="92" t="s">
        <v>37</v>
      </c>
      <c r="D12" s="85" t="s">
        <v>154</v>
      </c>
      <c r="E12" s="85"/>
      <c r="F12" s="85"/>
      <c r="G12" s="129"/>
      <c r="H12" s="128">
        <v>18947138</v>
      </c>
      <c r="I12" s="127">
        <v>31259799</v>
      </c>
      <c r="J12" s="126">
        <f t="shared" si="0"/>
        <v>50206937</v>
      </c>
      <c r="K12" s="128">
        <v>15787158</v>
      </c>
      <c r="L12" s="127">
        <v>24488359</v>
      </c>
      <c r="M12" s="126">
        <f t="shared" si="1"/>
        <v>40275517</v>
      </c>
      <c r="N12" s="91"/>
    </row>
    <row r="13" spans="1:14" x14ac:dyDescent="0.25">
      <c r="B13" s="94"/>
      <c r="C13" s="92" t="s">
        <v>57</v>
      </c>
      <c r="D13" s="85" t="s">
        <v>153</v>
      </c>
      <c r="E13" s="85"/>
      <c r="F13" s="85"/>
      <c r="G13" s="129"/>
      <c r="H13" s="128">
        <v>4991810</v>
      </c>
      <c r="I13" s="127">
        <v>333885</v>
      </c>
      <c r="J13" s="126">
        <f t="shared" si="0"/>
        <v>5325695</v>
      </c>
      <c r="K13" s="128">
        <v>5525643</v>
      </c>
      <c r="L13" s="127">
        <v>279266</v>
      </c>
      <c r="M13" s="126">
        <f t="shared" si="1"/>
        <v>5804909</v>
      </c>
      <c r="N13" s="91"/>
    </row>
    <row r="14" spans="1:14" x14ac:dyDescent="0.25">
      <c r="B14" s="94"/>
      <c r="C14" s="92" t="s">
        <v>102</v>
      </c>
      <c r="D14" s="85" t="s">
        <v>152</v>
      </c>
      <c r="E14" s="85"/>
      <c r="F14" s="85"/>
      <c r="G14" s="129"/>
      <c r="H14" s="128">
        <v>11643411</v>
      </c>
      <c r="I14" s="127">
        <v>46640459</v>
      </c>
      <c r="J14" s="126">
        <f t="shared" si="0"/>
        <v>58283870</v>
      </c>
      <c r="K14" s="128">
        <v>14301568</v>
      </c>
      <c r="L14" s="127">
        <v>61381561</v>
      </c>
      <c r="M14" s="126">
        <f t="shared" si="1"/>
        <v>75683129</v>
      </c>
      <c r="N14" s="91"/>
    </row>
    <row r="15" spans="1:14" x14ac:dyDescent="0.25">
      <c r="B15" s="94"/>
      <c r="C15" s="92" t="s">
        <v>99</v>
      </c>
      <c r="D15" s="85" t="s">
        <v>151</v>
      </c>
      <c r="E15" s="85"/>
      <c r="F15" s="85"/>
      <c r="G15" s="129"/>
      <c r="H15" s="128">
        <v>0</v>
      </c>
      <c r="I15" s="127">
        <v>0</v>
      </c>
      <c r="J15" s="126">
        <f t="shared" si="0"/>
        <v>0</v>
      </c>
      <c r="K15" s="128">
        <v>0</v>
      </c>
      <c r="L15" s="127">
        <v>0</v>
      </c>
      <c r="M15" s="126">
        <f t="shared" si="1"/>
        <v>0</v>
      </c>
      <c r="N15" s="91"/>
    </row>
    <row r="16" spans="1:14" s="122" customFormat="1" ht="16.5" thickBot="1" x14ac:dyDescent="0.3">
      <c r="A16" s="105"/>
      <c r="B16" s="125" t="s">
        <v>150</v>
      </c>
      <c r="C16" s="151" t="s">
        <v>149</v>
      </c>
      <c r="D16" s="105"/>
      <c r="E16" s="105"/>
      <c r="F16" s="105"/>
      <c r="G16" s="161" t="s">
        <v>148</v>
      </c>
      <c r="H16" s="160">
        <v>0</v>
      </c>
      <c r="I16" s="159">
        <v>0</v>
      </c>
      <c r="J16" s="158">
        <f t="shared" si="0"/>
        <v>0</v>
      </c>
      <c r="K16" s="160">
        <v>0</v>
      </c>
      <c r="L16" s="159">
        <v>0</v>
      </c>
      <c r="M16" s="158">
        <f t="shared" si="1"/>
        <v>0</v>
      </c>
      <c r="N16" s="96"/>
    </row>
    <row r="17" spans="1:14" s="122" customFormat="1" ht="16.5" thickBot="1" x14ac:dyDescent="0.3">
      <c r="A17" s="105"/>
      <c r="B17" s="125" t="s">
        <v>62</v>
      </c>
      <c r="C17" s="151" t="s">
        <v>147</v>
      </c>
      <c r="D17" s="105"/>
      <c r="E17" s="105"/>
      <c r="F17" s="105"/>
      <c r="G17" s="157" t="s">
        <v>146</v>
      </c>
      <c r="H17" s="156">
        <f>H18+H19</f>
        <v>0</v>
      </c>
      <c r="I17" s="155">
        <f>I18+I19</f>
        <v>0</v>
      </c>
      <c r="J17" s="154">
        <f t="shared" si="0"/>
        <v>0</v>
      </c>
      <c r="K17" s="156">
        <f>K18+K19</f>
        <v>0</v>
      </c>
      <c r="L17" s="155">
        <f>L18+L19</f>
        <v>0</v>
      </c>
      <c r="M17" s="154">
        <f t="shared" si="1"/>
        <v>0</v>
      </c>
      <c r="N17" s="96"/>
    </row>
    <row r="18" spans="1:14" x14ac:dyDescent="0.25">
      <c r="B18" s="94"/>
      <c r="C18" s="92" t="s">
        <v>9</v>
      </c>
      <c r="D18" s="85" t="s">
        <v>145</v>
      </c>
      <c r="E18" s="85"/>
      <c r="F18" s="85"/>
      <c r="G18" s="129"/>
      <c r="H18" s="128">
        <v>0</v>
      </c>
      <c r="I18" s="127">
        <v>0</v>
      </c>
      <c r="J18" s="126">
        <f t="shared" si="0"/>
        <v>0</v>
      </c>
      <c r="K18" s="128">
        <v>0</v>
      </c>
      <c r="L18" s="127">
        <v>0</v>
      </c>
      <c r="M18" s="126">
        <f t="shared" si="1"/>
        <v>0</v>
      </c>
      <c r="N18" s="91"/>
    </row>
    <row r="19" spans="1:14" x14ac:dyDescent="0.25">
      <c r="B19" s="94"/>
      <c r="C19" s="92" t="s">
        <v>7</v>
      </c>
      <c r="D19" s="85" t="s">
        <v>144</v>
      </c>
      <c r="E19" s="85"/>
      <c r="F19" s="85"/>
      <c r="G19" s="129"/>
      <c r="H19" s="141">
        <f>H20+H21+H22</f>
        <v>0</v>
      </c>
      <c r="I19" s="140">
        <f>I20+I21+I22</f>
        <v>0</v>
      </c>
      <c r="J19" s="126">
        <f t="shared" si="0"/>
        <v>0</v>
      </c>
      <c r="K19" s="141">
        <f>K20+K21+K22</f>
        <v>0</v>
      </c>
      <c r="L19" s="140">
        <f>L20+L21+L22</f>
        <v>0</v>
      </c>
      <c r="M19" s="126">
        <f t="shared" si="1"/>
        <v>0</v>
      </c>
      <c r="N19" s="91"/>
    </row>
    <row r="20" spans="1:14" x14ac:dyDescent="0.25">
      <c r="B20" s="94"/>
      <c r="C20" s="93"/>
      <c r="D20" s="113" t="s">
        <v>143</v>
      </c>
      <c r="E20" s="85"/>
      <c r="F20" s="85"/>
      <c r="G20" s="148"/>
      <c r="H20" s="144">
        <v>0</v>
      </c>
      <c r="I20" s="143">
        <v>0</v>
      </c>
      <c r="J20" s="153">
        <f t="shared" si="0"/>
        <v>0</v>
      </c>
      <c r="K20" s="144"/>
      <c r="L20" s="143"/>
      <c r="M20" s="153">
        <f t="shared" si="1"/>
        <v>0</v>
      </c>
      <c r="N20" s="91"/>
    </row>
    <row r="21" spans="1:14" x14ac:dyDescent="0.25">
      <c r="B21" s="94"/>
      <c r="C21" s="93"/>
      <c r="D21" s="113" t="s">
        <v>142</v>
      </c>
      <c r="E21" s="85"/>
      <c r="F21" s="85"/>
      <c r="G21" s="145"/>
      <c r="H21" s="144">
        <v>0</v>
      </c>
      <c r="I21" s="143">
        <v>0</v>
      </c>
      <c r="J21" s="152">
        <f t="shared" si="0"/>
        <v>0</v>
      </c>
      <c r="K21" s="144"/>
      <c r="L21" s="143"/>
      <c r="M21" s="152">
        <f t="shared" si="1"/>
        <v>0</v>
      </c>
      <c r="N21" s="91"/>
    </row>
    <row r="22" spans="1:14" x14ac:dyDescent="0.25">
      <c r="B22" s="94"/>
      <c r="C22" s="93"/>
      <c r="D22" s="85" t="s">
        <v>141</v>
      </c>
      <c r="E22" s="85"/>
      <c r="F22" s="85"/>
      <c r="G22" s="145"/>
      <c r="H22" s="144">
        <v>0</v>
      </c>
      <c r="I22" s="143">
        <v>0</v>
      </c>
      <c r="J22" s="152">
        <f t="shared" si="0"/>
        <v>0</v>
      </c>
      <c r="K22" s="144"/>
      <c r="L22" s="143"/>
      <c r="M22" s="152">
        <f t="shared" si="1"/>
        <v>0</v>
      </c>
      <c r="N22" s="91"/>
    </row>
    <row r="23" spans="1:14" s="122" customFormat="1" ht="16.5" thickBot="1" x14ac:dyDescent="0.3">
      <c r="A23" s="105"/>
      <c r="B23" s="125" t="s">
        <v>140</v>
      </c>
      <c r="C23" s="151" t="s">
        <v>139</v>
      </c>
      <c r="D23" s="105"/>
      <c r="E23" s="105"/>
      <c r="F23" s="105"/>
      <c r="G23" s="133" t="s">
        <v>138</v>
      </c>
      <c r="H23" s="150">
        <v>8661</v>
      </c>
      <c r="I23" s="149">
        <v>11245257</v>
      </c>
      <c r="J23" s="130">
        <f t="shared" si="0"/>
        <v>11253918</v>
      </c>
      <c r="K23" s="150">
        <v>10642</v>
      </c>
      <c r="L23" s="149">
        <v>11231623</v>
      </c>
      <c r="M23" s="130">
        <f t="shared" si="1"/>
        <v>11242265</v>
      </c>
      <c r="N23" s="96"/>
    </row>
    <row r="24" spans="1:14" s="122" customFormat="1" ht="16.5" thickBot="1" x14ac:dyDescent="0.3">
      <c r="A24" s="105"/>
      <c r="B24" s="125" t="s">
        <v>50</v>
      </c>
      <c r="C24" s="151" t="s">
        <v>137</v>
      </c>
      <c r="D24" s="105"/>
      <c r="E24" s="105"/>
      <c r="F24" s="105"/>
      <c r="G24" s="133" t="s">
        <v>136</v>
      </c>
      <c r="H24" s="132">
        <f>H25+H26+H27</f>
        <v>0</v>
      </c>
      <c r="I24" s="131">
        <f>I25+I26+I27</f>
        <v>0</v>
      </c>
      <c r="J24" s="130">
        <f t="shared" si="0"/>
        <v>0</v>
      </c>
      <c r="K24" s="132">
        <f>K25+K26+K27</f>
        <v>0</v>
      </c>
      <c r="L24" s="131">
        <f>L25+L26+L27</f>
        <v>0</v>
      </c>
      <c r="M24" s="130">
        <f t="shared" si="1"/>
        <v>0</v>
      </c>
      <c r="N24" s="96"/>
    </row>
    <row r="25" spans="1:14" x14ac:dyDescent="0.25">
      <c r="B25" s="94"/>
      <c r="C25" s="92" t="s">
        <v>9</v>
      </c>
      <c r="D25" s="85" t="s">
        <v>135</v>
      </c>
      <c r="E25" s="85"/>
      <c r="F25" s="85"/>
      <c r="G25" s="129"/>
      <c r="H25" s="128">
        <v>0</v>
      </c>
      <c r="I25" s="127">
        <v>0</v>
      </c>
      <c r="J25" s="126">
        <f t="shared" si="0"/>
        <v>0</v>
      </c>
      <c r="K25" s="128"/>
      <c r="L25" s="127"/>
      <c r="M25" s="126">
        <f t="shared" si="1"/>
        <v>0</v>
      </c>
      <c r="N25" s="91"/>
    </row>
    <row r="26" spans="1:14" x14ac:dyDescent="0.25">
      <c r="B26" s="94"/>
      <c r="C26" s="92" t="s">
        <v>7</v>
      </c>
      <c r="D26" s="85" t="s">
        <v>134</v>
      </c>
      <c r="E26" s="85"/>
      <c r="F26" s="85"/>
      <c r="G26" s="129"/>
      <c r="H26" s="128">
        <v>0</v>
      </c>
      <c r="I26" s="127">
        <v>0</v>
      </c>
      <c r="J26" s="126">
        <f t="shared" si="0"/>
        <v>0</v>
      </c>
      <c r="K26" s="128"/>
      <c r="L26" s="127"/>
      <c r="M26" s="126">
        <f t="shared" si="1"/>
        <v>0</v>
      </c>
      <c r="N26" s="91"/>
    </row>
    <row r="27" spans="1:14" x14ac:dyDescent="0.25">
      <c r="B27" s="94"/>
      <c r="C27" s="92" t="s">
        <v>37</v>
      </c>
      <c r="D27" s="85" t="s">
        <v>133</v>
      </c>
      <c r="E27" s="85"/>
      <c r="F27" s="85"/>
      <c r="G27" s="129"/>
      <c r="H27" s="128">
        <v>0</v>
      </c>
      <c r="I27" s="127">
        <v>0</v>
      </c>
      <c r="J27" s="126">
        <f t="shared" si="0"/>
        <v>0</v>
      </c>
      <c r="K27" s="128"/>
      <c r="L27" s="127"/>
      <c r="M27" s="126">
        <f t="shared" si="1"/>
        <v>0</v>
      </c>
      <c r="N27" s="91"/>
    </row>
    <row r="28" spans="1:14" s="122" customFormat="1" ht="16.5" thickBot="1" x14ac:dyDescent="0.3">
      <c r="A28" s="105"/>
      <c r="B28" s="125" t="s">
        <v>132</v>
      </c>
      <c r="C28" s="124" t="s">
        <v>131</v>
      </c>
      <c r="D28" s="105"/>
      <c r="E28" s="105"/>
      <c r="F28" s="105"/>
      <c r="G28" s="133"/>
      <c r="H28" s="132">
        <f>H29+H30+H31</f>
        <v>2618277</v>
      </c>
      <c r="I28" s="131">
        <f>I29+I30+I31</f>
        <v>1427973</v>
      </c>
      <c r="J28" s="130">
        <f t="shared" si="0"/>
        <v>4046250</v>
      </c>
      <c r="K28" s="132">
        <f>K29+K30+K31</f>
        <v>2381289</v>
      </c>
      <c r="L28" s="131">
        <f>L29+L30+L31</f>
        <v>1333477</v>
      </c>
      <c r="M28" s="130">
        <f t="shared" si="1"/>
        <v>3714766</v>
      </c>
      <c r="N28" s="96"/>
    </row>
    <row r="29" spans="1:14" x14ac:dyDescent="0.25">
      <c r="B29" s="94"/>
      <c r="C29" s="92" t="s">
        <v>9</v>
      </c>
      <c r="D29" s="85" t="s">
        <v>130</v>
      </c>
      <c r="E29" s="85"/>
      <c r="F29" s="85"/>
      <c r="G29" s="129"/>
      <c r="H29" s="128">
        <v>2618277</v>
      </c>
      <c r="I29" s="127">
        <v>1427973</v>
      </c>
      <c r="J29" s="126">
        <f t="shared" si="0"/>
        <v>4046250</v>
      </c>
      <c r="K29" s="128">
        <v>2381289</v>
      </c>
      <c r="L29" s="127">
        <v>1333477</v>
      </c>
      <c r="M29" s="126">
        <f t="shared" si="1"/>
        <v>3714766</v>
      </c>
      <c r="N29" s="91"/>
    </row>
    <row r="30" spans="1:14" x14ac:dyDescent="0.25">
      <c r="B30" s="94"/>
      <c r="C30" s="92" t="s">
        <v>7</v>
      </c>
      <c r="D30" s="85" t="s">
        <v>129</v>
      </c>
      <c r="E30" s="85"/>
      <c r="F30" s="85"/>
      <c r="G30" s="129"/>
      <c r="H30" s="128">
        <v>0</v>
      </c>
      <c r="I30" s="127">
        <v>0</v>
      </c>
      <c r="J30" s="126">
        <f t="shared" si="0"/>
        <v>0</v>
      </c>
      <c r="K30" s="128"/>
      <c r="L30" s="127"/>
      <c r="M30" s="126">
        <f t="shared" si="1"/>
        <v>0</v>
      </c>
      <c r="N30" s="91"/>
    </row>
    <row r="31" spans="1:14" x14ac:dyDescent="0.25">
      <c r="B31" s="94"/>
      <c r="C31" s="92" t="s">
        <v>37</v>
      </c>
      <c r="D31" s="85" t="s">
        <v>36</v>
      </c>
      <c r="E31" s="85"/>
      <c r="F31" s="85"/>
      <c r="G31" s="129"/>
      <c r="H31" s="128">
        <v>0</v>
      </c>
      <c r="I31" s="127">
        <v>0</v>
      </c>
      <c r="J31" s="126">
        <f t="shared" si="0"/>
        <v>0</v>
      </c>
      <c r="K31" s="128"/>
      <c r="L31" s="127"/>
      <c r="M31" s="126">
        <f t="shared" si="1"/>
        <v>0</v>
      </c>
      <c r="N31" s="91"/>
    </row>
    <row r="32" spans="1:14" s="122" customFormat="1" ht="16.5" thickBot="1" x14ac:dyDescent="0.3">
      <c r="A32" s="105"/>
      <c r="B32" s="125" t="s">
        <v>128</v>
      </c>
      <c r="C32" s="124" t="s">
        <v>127</v>
      </c>
      <c r="D32" s="105"/>
      <c r="E32" s="105"/>
      <c r="F32" s="105"/>
      <c r="G32" s="133"/>
      <c r="H32" s="132">
        <f>H33+H34</f>
        <v>0</v>
      </c>
      <c r="I32" s="131">
        <f>I33+I34</f>
        <v>0</v>
      </c>
      <c r="J32" s="130">
        <f t="shared" si="0"/>
        <v>0</v>
      </c>
      <c r="K32" s="132">
        <f>K33+K34</f>
        <v>0</v>
      </c>
      <c r="L32" s="131">
        <f>L33+L34</f>
        <v>0</v>
      </c>
      <c r="M32" s="130">
        <f t="shared" si="1"/>
        <v>0</v>
      </c>
      <c r="N32" s="96"/>
    </row>
    <row r="33" spans="1:14" x14ac:dyDescent="0.25">
      <c r="B33" s="94"/>
      <c r="C33" s="92" t="s">
        <v>9</v>
      </c>
      <c r="D33" s="85" t="s">
        <v>126</v>
      </c>
      <c r="E33" s="85"/>
      <c r="F33" s="85"/>
      <c r="G33" s="129"/>
      <c r="H33" s="128">
        <v>0</v>
      </c>
      <c r="I33" s="127">
        <v>0</v>
      </c>
      <c r="J33" s="126">
        <f t="shared" si="0"/>
        <v>0</v>
      </c>
      <c r="K33" s="128"/>
      <c r="L33" s="127"/>
      <c r="M33" s="126">
        <f t="shared" si="1"/>
        <v>0</v>
      </c>
      <c r="N33" s="91"/>
    </row>
    <row r="34" spans="1:14" x14ac:dyDescent="0.25">
      <c r="B34" s="94"/>
      <c r="C34" s="92" t="s">
        <v>7</v>
      </c>
      <c r="D34" s="85" t="s">
        <v>125</v>
      </c>
      <c r="E34" s="85"/>
      <c r="F34" s="85"/>
      <c r="G34" s="129"/>
      <c r="H34" s="128">
        <v>0</v>
      </c>
      <c r="I34" s="127">
        <v>0</v>
      </c>
      <c r="J34" s="126">
        <f t="shared" si="0"/>
        <v>0</v>
      </c>
      <c r="K34" s="128"/>
      <c r="L34" s="127"/>
      <c r="M34" s="126">
        <f t="shared" si="1"/>
        <v>0</v>
      </c>
      <c r="N34" s="91"/>
    </row>
    <row r="35" spans="1:14" s="122" customFormat="1" ht="16.5" thickBot="1" x14ac:dyDescent="0.3">
      <c r="A35" s="105"/>
      <c r="B35" s="125" t="s">
        <v>31</v>
      </c>
      <c r="C35" s="151" t="s">
        <v>124</v>
      </c>
      <c r="D35" s="105"/>
      <c r="E35" s="105"/>
      <c r="F35" s="105"/>
      <c r="G35" s="133"/>
      <c r="H35" s="150">
        <v>2534270</v>
      </c>
      <c r="I35" s="149">
        <v>69246</v>
      </c>
      <c r="J35" s="130">
        <f t="shared" si="0"/>
        <v>2603516</v>
      </c>
      <c r="K35" s="150">
        <v>1289545</v>
      </c>
      <c r="L35" s="149">
        <v>56098</v>
      </c>
      <c r="M35" s="130">
        <f t="shared" si="1"/>
        <v>1345643</v>
      </c>
      <c r="N35" s="96"/>
    </row>
    <row r="36" spans="1:14" s="122" customFormat="1" ht="16.5" thickBot="1" x14ac:dyDescent="0.3">
      <c r="A36" s="105"/>
      <c r="B36" s="125" t="s">
        <v>29</v>
      </c>
      <c r="C36" s="151" t="s">
        <v>123</v>
      </c>
      <c r="D36" s="105"/>
      <c r="E36" s="105"/>
      <c r="F36" s="105"/>
      <c r="G36" s="133"/>
      <c r="H36" s="150">
        <v>0</v>
      </c>
      <c r="I36" s="149">
        <v>0</v>
      </c>
      <c r="J36" s="130">
        <f t="shared" si="0"/>
        <v>0</v>
      </c>
      <c r="K36" s="150">
        <v>25</v>
      </c>
      <c r="L36" s="149"/>
      <c r="M36" s="130">
        <f t="shared" si="1"/>
        <v>25</v>
      </c>
      <c r="N36" s="96"/>
    </row>
    <row r="37" spans="1:14" s="122" customFormat="1" ht="16.5" thickBot="1" x14ac:dyDescent="0.3">
      <c r="A37" s="105"/>
      <c r="B37" s="125" t="s">
        <v>26</v>
      </c>
      <c r="C37" s="151" t="s">
        <v>122</v>
      </c>
      <c r="D37" s="105"/>
      <c r="E37" s="105"/>
      <c r="F37" s="105"/>
      <c r="G37" s="133" t="s">
        <v>121</v>
      </c>
      <c r="H37" s="150">
        <v>25218591</v>
      </c>
      <c r="I37" s="149">
        <v>860900</v>
      </c>
      <c r="J37" s="130">
        <f t="shared" si="0"/>
        <v>26079491</v>
      </c>
      <c r="K37" s="150">
        <v>22866224</v>
      </c>
      <c r="L37" s="149">
        <v>803931</v>
      </c>
      <c r="M37" s="130">
        <f t="shared" si="1"/>
        <v>23670155</v>
      </c>
      <c r="N37" s="96"/>
    </row>
    <row r="38" spans="1:14" s="122" customFormat="1" ht="16.5" thickBot="1" x14ac:dyDescent="0.3">
      <c r="A38" s="105"/>
      <c r="B38" s="125" t="s">
        <v>22</v>
      </c>
      <c r="C38" s="151" t="s">
        <v>120</v>
      </c>
      <c r="D38" s="105"/>
      <c r="E38" s="105"/>
      <c r="F38" s="105"/>
      <c r="G38" s="133"/>
      <c r="H38" s="132">
        <f>H39+H40+H41+H42</f>
        <v>7324506</v>
      </c>
      <c r="I38" s="131">
        <f>I39+I40+I41+I42</f>
        <v>0</v>
      </c>
      <c r="J38" s="130">
        <f t="shared" si="0"/>
        <v>7324506</v>
      </c>
      <c r="K38" s="132">
        <f>K39+K40+K41+K42</f>
        <v>5659828</v>
      </c>
      <c r="L38" s="131">
        <f>L39+L40+L41+L42</f>
        <v>0</v>
      </c>
      <c r="M38" s="130">
        <f t="shared" si="1"/>
        <v>5659828</v>
      </c>
      <c r="N38" s="96"/>
    </row>
    <row r="39" spans="1:14" x14ac:dyDescent="0.25">
      <c r="B39" s="94"/>
      <c r="C39" s="92" t="s">
        <v>9</v>
      </c>
      <c r="D39" s="85" t="s">
        <v>119</v>
      </c>
      <c r="E39" s="85"/>
      <c r="F39" s="85"/>
      <c r="G39" s="129"/>
      <c r="H39" s="128">
        <v>0</v>
      </c>
      <c r="I39" s="127">
        <v>0</v>
      </c>
      <c r="J39" s="126">
        <f t="shared" si="0"/>
        <v>0</v>
      </c>
      <c r="K39" s="128"/>
      <c r="L39" s="127"/>
      <c r="M39" s="126">
        <f t="shared" si="1"/>
        <v>0</v>
      </c>
      <c r="N39" s="91"/>
    </row>
    <row r="40" spans="1:14" x14ac:dyDescent="0.25">
      <c r="B40" s="94"/>
      <c r="C40" s="92" t="s">
        <v>7</v>
      </c>
      <c r="D40" s="85" t="s">
        <v>118</v>
      </c>
      <c r="E40" s="85"/>
      <c r="F40" s="85"/>
      <c r="G40" s="129"/>
      <c r="H40" s="128">
        <v>6697218</v>
      </c>
      <c r="I40" s="127">
        <v>0</v>
      </c>
      <c r="J40" s="126">
        <f t="shared" si="0"/>
        <v>6697218</v>
      </c>
      <c r="K40" s="128">
        <v>5625028</v>
      </c>
      <c r="L40" s="127"/>
      <c r="M40" s="126">
        <f t="shared" si="1"/>
        <v>5625028</v>
      </c>
      <c r="N40" s="91"/>
    </row>
    <row r="41" spans="1:14" x14ac:dyDescent="0.25">
      <c r="B41" s="94"/>
      <c r="C41" s="92" t="s">
        <v>37</v>
      </c>
      <c r="D41" s="85" t="s">
        <v>117</v>
      </c>
      <c r="E41" s="85"/>
      <c r="F41" s="85"/>
      <c r="G41" s="129"/>
      <c r="H41" s="128">
        <v>617138</v>
      </c>
      <c r="I41" s="127">
        <v>0</v>
      </c>
      <c r="J41" s="126">
        <f t="shared" ref="J41:J60" si="2">H41+I41</f>
        <v>617138</v>
      </c>
      <c r="K41" s="128"/>
      <c r="L41" s="127"/>
      <c r="M41" s="126">
        <f t="shared" ref="M41:M60" si="3">K41+L41</f>
        <v>0</v>
      </c>
      <c r="N41" s="91"/>
    </row>
    <row r="42" spans="1:14" x14ac:dyDescent="0.25">
      <c r="B42" s="94"/>
      <c r="C42" s="92" t="s">
        <v>57</v>
      </c>
      <c r="D42" s="85" t="s">
        <v>116</v>
      </c>
      <c r="E42" s="85"/>
      <c r="F42" s="85"/>
      <c r="G42" s="129"/>
      <c r="H42" s="128">
        <v>10150</v>
      </c>
      <c r="I42" s="127">
        <v>0</v>
      </c>
      <c r="J42" s="126">
        <f t="shared" si="2"/>
        <v>10150</v>
      </c>
      <c r="K42" s="128">
        <v>34800</v>
      </c>
      <c r="L42" s="127"/>
      <c r="M42" s="126">
        <f t="shared" si="3"/>
        <v>34800</v>
      </c>
      <c r="N42" s="91"/>
    </row>
    <row r="43" spans="1:14" s="122" customFormat="1" ht="16.5" thickBot="1" x14ac:dyDescent="0.3">
      <c r="A43" s="105"/>
      <c r="B43" s="125" t="s">
        <v>17</v>
      </c>
      <c r="C43" s="124" t="s">
        <v>115</v>
      </c>
      <c r="D43" s="105"/>
      <c r="E43" s="105"/>
      <c r="F43" s="105"/>
      <c r="G43" s="133" t="s">
        <v>114</v>
      </c>
      <c r="H43" s="150">
        <v>11417634</v>
      </c>
      <c r="I43" s="149">
        <v>5440878</v>
      </c>
      <c r="J43" s="130">
        <f t="shared" si="2"/>
        <v>16858512</v>
      </c>
      <c r="K43" s="150">
        <v>10336571</v>
      </c>
      <c r="L43" s="149">
        <v>1882843</v>
      </c>
      <c r="M43" s="130">
        <f t="shared" si="3"/>
        <v>12219414</v>
      </c>
      <c r="N43" s="96"/>
    </row>
    <row r="44" spans="1:14" s="122" customFormat="1" ht="16.5" thickBot="1" x14ac:dyDescent="0.3">
      <c r="A44" s="105"/>
      <c r="B44" s="125" t="s">
        <v>12</v>
      </c>
      <c r="C44" s="124" t="s">
        <v>113</v>
      </c>
      <c r="D44" s="105"/>
      <c r="E44" s="105"/>
      <c r="F44" s="105"/>
      <c r="G44" s="133" t="s">
        <v>112</v>
      </c>
      <c r="H44" s="132">
        <f>H45+H48+H52+H53+H54+H55</f>
        <v>83039779</v>
      </c>
      <c r="I44" s="131">
        <f>I45+I48+I52+I53+I54+I55</f>
        <v>0</v>
      </c>
      <c r="J44" s="130">
        <f t="shared" si="2"/>
        <v>83039779</v>
      </c>
      <c r="K44" s="132">
        <f>K45+K48+K52+K53+K54+K55</f>
        <v>82247094</v>
      </c>
      <c r="L44" s="131">
        <f>L45+L48+L52+L53+L54+L55</f>
        <v>0</v>
      </c>
      <c r="M44" s="130">
        <f t="shared" si="3"/>
        <v>82247094</v>
      </c>
      <c r="N44" s="96"/>
    </row>
    <row r="45" spans="1:14" x14ac:dyDescent="0.25">
      <c r="B45" s="94"/>
      <c r="C45" s="92" t="s">
        <v>9</v>
      </c>
      <c r="D45" s="85" t="s">
        <v>111</v>
      </c>
      <c r="E45" s="85"/>
      <c r="F45" s="85"/>
      <c r="G45" s="129"/>
      <c r="H45" s="141">
        <f>H46+H47</f>
        <v>70000000</v>
      </c>
      <c r="I45" s="140">
        <f>I46+I47</f>
        <v>0</v>
      </c>
      <c r="J45" s="126">
        <f t="shared" si="2"/>
        <v>70000000</v>
      </c>
      <c r="K45" s="141">
        <f>K46+K47</f>
        <v>70000000</v>
      </c>
      <c r="L45" s="140">
        <f>L46+L47</f>
        <v>0</v>
      </c>
      <c r="M45" s="126">
        <f t="shared" si="3"/>
        <v>70000000</v>
      </c>
      <c r="N45" s="91"/>
    </row>
    <row r="46" spans="1:14" x14ac:dyDescent="0.25">
      <c r="B46" s="94"/>
      <c r="C46" s="93"/>
      <c r="D46" s="85" t="s">
        <v>110</v>
      </c>
      <c r="E46" s="85"/>
      <c r="F46" s="85"/>
      <c r="G46" s="148"/>
      <c r="H46" s="147">
        <v>70000000</v>
      </c>
      <c r="I46" s="146">
        <v>0</v>
      </c>
      <c r="J46" s="126">
        <f t="shared" si="2"/>
        <v>70000000</v>
      </c>
      <c r="K46" s="147">
        <v>70000000</v>
      </c>
      <c r="L46" s="146"/>
      <c r="M46" s="126">
        <f t="shared" si="3"/>
        <v>70000000</v>
      </c>
      <c r="N46" s="91"/>
    </row>
    <row r="47" spans="1:14" x14ac:dyDescent="0.25">
      <c r="B47" s="94"/>
      <c r="C47" s="93"/>
      <c r="D47" s="85" t="s">
        <v>109</v>
      </c>
      <c r="E47" s="85"/>
      <c r="F47" s="85"/>
      <c r="G47" s="145"/>
      <c r="H47" s="144">
        <v>0</v>
      </c>
      <c r="I47" s="143">
        <v>0</v>
      </c>
      <c r="J47" s="126">
        <f t="shared" si="2"/>
        <v>0</v>
      </c>
      <c r="K47" s="144"/>
      <c r="L47" s="143"/>
      <c r="M47" s="126">
        <f t="shared" si="3"/>
        <v>0</v>
      </c>
      <c r="N47" s="91"/>
    </row>
    <row r="48" spans="1:14" x14ac:dyDescent="0.25">
      <c r="B48" s="94"/>
      <c r="C48" s="92" t="s">
        <v>7</v>
      </c>
      <c r="D48" s="113" t="s">
        <v>108</v>
      </c>
      <c r="E48" s="85"/>
      <c r="F48" s="85"/>
      <c r="G48" s="129"/>
      <c r="H48" s="141">
        <f>H49+H50+H51</f>
        <v>7828428</v>
      </c>
      <c r="I48" s="140">
        <f>I49+I50+I51</f>
        <v>0</v>
      </c>
      <c r="J48" s="126">
        <f t="shared" si="2"/>
        <v>7828428</v>
      </c>
      <c r="K48" s="141">
        <f>K49+K50+K51</f>
        <v>7749159</v>
      </c>
      <c r="L48" s="140">
        <f>L49+L50+L51</f>
        <v>0</v>
      </c>
      <c r="M48" s="126">
        <f t="shared" si="3"/>
        <v>7749159</v>
      </c>
      <c r="N48" s="91"/>
    </row>
    <row r="49" spans="1:14" x14ac:dyDescent="0.25">
      <c r="B49" s="94"/>
      <c r="C49" s="92"/>
      <c r="D49" s="93" t="s">
        <v>107</v>
      </c>
      <c r="E49" s="85"/>
      <c r="F49" s="85"/>
      <c r="G49" s="139"/>
      <c r="H49" s="138">
        <v>7828428</v>
      </c>
      <c r="I49" s="137">
        <v>0</v>
      </c>
      <c r="J49" s="126">
        <f t="shared" si="2"/>
        <v>7828428</v>
      </c>
      <c r="K49" s="138">
        <v>7749159</v>
      </c>
      <c r="L49" s="137"/>
      <c r="M49" s="126">
        <f t="shared" si="3"/>
        <v>7749159</v>
      </c>
      <c r="N49" s="91"/>
    </row>
    <row r="50" spans="1:14" x14ac:dyDescent="0.25">
      <c r="B50" s="94"/>
      <c r="C50" s="92"/>
      <c r="D50" s="113" t="s">
        <v>106</v>
      </c>
      <c r="E50" s="85"/>
      <c r="F50" s="85"/>
      <c r="G50" s="136"/>
      <c r="H50" s="135">
        <v>0</v>
      </c>
      <c r="I50" s="134">
        <v>0</v>
      </c>
      <c r="J50" s="126">
        <f t="shared" si="2"/>
        <v>0</v>
      </c>
      <c r="K50" s="135"/>
      <c r="L50" s="134"/>
      <c r="M50" s="126">
        <f t="shared" si="3"/>
        <v>0</v>
      </c>
      <c r="N50" s="91"/>
    </row>
    <row r="51" spans="1:14" x14ac:dyDescent="0.25">
      <c r="B51" s="94"/>
      <c r="C51" s="92"/>
      <c r="D51" s="113" t="s">
        <v>105</v>
      </c>
      <c r="E51" s="85"/>
      <c r="F51" s="85"/>
      <c r="G51" s="136"/>
      <c r="H51" s="135">
        <v>0</v>
      </c>
      <c r="I51" s="134">
        <v>0</v>
      </c>
      <c r="J51" s="126">
        <f t="shared" si="2"/>
        <v>0</v>
      </c>
      <c r="K51" s="135"/>
      <c r="L51" s="134"/>
      <c r="M51" s="126">
        <f t="shared" si="3"/>
        <v>0</v>
      </c>
      <c r="N51" s="91"/>
    </row>
    <row r="52" spans="1:14" x14ac:dyDescent="0.25">
      <c r="B52" s="94"/>
      <c r="C52" s="92" t="s">
        <v>37</v>
      </c>
      <c r="D52" s="93" t="s">
        <v>104</v>
      </c>
      <c r="E52" s="85"/>
      <c r="F52" s="85"/>
      <c r="G52" s="129"/>
      <c r="H52" s="128">
        <v>5211351</v>
      </c>
      <c r="I52" s="127">
        <v>0</v>
      </c>
      <c r="J52" s="126">
        <f t="shared" si="2"/>
        <v>5211351</v>
      </c>
      <c r="K52" s="128">
        <v>4497935</v>
      </c>
      <c r="L52" s="127"/>
      <c r="M52" s="126">
        <f t="shared" si="3"/>
        <v>4497935</v>
      </c>
      <c r="N52" s="91"/>
    </row>
    <row r="53" spans="1:14" x14ac:dyDescent="0.25">
      <c r="B53" s="94"/>
      <c r="C53" s="142" t="s">
        <v>57</v>
      </c>
      <c r="D53" s="85" t="s">
        <v>103</v>
      </c>
      <c r="E53" s="85"/>
      <c r="F53" s="85"/>
      <c r="G53" s="129"/>
      <c r="H53" s="128">
        <v>0</v>
      </c>
      <c r="I53" s="127">
        <v>0</v>
      </c>
      <c r="J53" s="126">
        <f t="shared" si="2"/>
        <v>0</v>
      </c>
      <c r="K53" s="128"/>
      <c r="L53" s="127"/>
      <c r="M53" s="126">
        <f t="shared" si="3"/>
        <v>0</v>
      </c>
      <c r="N53" s="91"/>
    </row>
    <row r="54" spans="1:14" x14ac:dyDescent="0.25">
      <c r="B54" s="94"/>
      <c r="C54" s="142" t="s">
        <v>102</v>
      </c>
      <c r="D54" s="85" t="s">
        <v>101</v>
      </c>
      <c r="E54" s="85"/>
      <c r="F54" s="85"/>
      <c r="G54" s="129" t="s">
        <v>100</v>
      </c>
      <c r="H54" s="128">
        <v>0</v>
      </c>
      <c r="I54" s="127">
        <v>0</v>
      </c>
      <c r="J54" s="126">
        <f t="shared" si="2"/>
        <v>0</v>
      </c>
      <c r="K54" s="128"/>
      <c r="L54" s="127"/>
      <c r="M54" s="126">
        <f t="shared" si="3"/>
        <v>0</v>
      </c>
      <c r="N54" s="91"/>
    </row>
    <row r="55" spans="1:14" x14ac:dyDescent="0.25">
      <c r="B55" s="94"/>
      <c r="C55" s="142" t="s">
        <v>99</v>
      </c>
      <c r="D55" s="85" t="s">
        <v>98</v>
      </c>
      <c r="E55" s="85"/>
      <c r="F55" s="85"/>
      <c r="G55" s="129"/>
      <c r="H55" s="141">
        <f>H56+H57</f>
        <v>0</v>
      </c>
      <c r="I55" s="140">
        <f>I56+I57</f>
        <v>0</v>
      </c>
      <c r="J55" s="126">
        <f t="shared" si="2"/>
        <v>0</v>
      </c>
      <c r="K55" s="141">
        <f>K56+K57</f>
        <v>0</v>
      </c>
      <c r="L55" s="140">
        <f>L56+L57</f>
        <v>0</v>
      </c>
      <c r="M55" s="126">
        <f t="shared" si="3"/>
        <v>0</v>
      </c>
      <c r="N55" s="91"/>
    </row>
    <row r="56" spans="1:14" x14ac:dyDescent="0.25">
      <c r="B56" s="94"/>
      <c r="C56" s="93"/>
      <c r="D56" s="85" t="s">
        <v>97</v>
      </c>
      <c r="E56" s="85"/>
      <c r="F56" s="85"/>
      <c r="G56" s="139"/>
      <c r="H56" s="138">
        <v>0</v>
      </c>
      <c r="I56" s="137"/>
      <c r="J56" s="126">
        <f t="shared" si="2"/>
        <v>0</v>
      </c>
      <c r="K56" s="138">
        <v>0</v>
      </c>
      <c r="L56" s="137"/>
      <c r="M56" s="126">
        <f t="shared" si="3"/>
        <v>0</v>
      </c>
      <c r="N56" s="91"/>
    </row>
    <row r="57" spans="1:14" x14ac:dyDescent="0.25">
      <c r="B57" s="94"/>
      <c r="C57" s="93"/>
      <c r="D57" s="85" t="s">
        <v>96</v>
      </c>
      <c r="E57" s="85"/>
      <c r="F57" s="85"/>
      <c r="G57" s="136"/>
      <c r="H57" s="135"/>
      <c r="I57" s="134"/>
      <c r="J57" s="126">
        <f t="shared" si="2"/>
        <v>0</v>
      </c>
      <c r="K57" s="135"/>
      <c r="L57" s="134"/>
      <c r="M57" s="126">
        <f t="shared" si="3"/>
        <v>0</v>
      </c>
      <c r="N57" s="91"/>
    </row>
    <row r="58" spans="1:14" s="122" customFormat="1" ht="16.5" thickBot="1" x14ac:dyDescent="0.3">
      <c r="A58" s="105"/>
      <c r="B58" s="125" t="s">
        <v>5</v>
      </c>
      <c r="C58" s="124" t="s">
        <v>95</v>
      </c>
      <c r="D58" s="105"/>
      <c r="E58" s="105"/>
      <c r="F58" s="105"/>
      <c r="G58" s="133"/>
      <c r="H58" s="132">
        <f>H59+H60</f>
        <v>1874429</v>
      </c>
      <c r="I58" s="131">
        <f>I59+I60</f>
        <v>0</v>
      </c>
      <c r="J58" s="130">
        <f t="shared" si="2"/>
        <v>1874429</v>
      </c>
      <c r="K58" s="132">
        <f>K59+K60</f>
        <v>792685</v>
      </c>
      <c r="L58" s="131">
        <f>L59+L60</f>
        <v>0</v>
      </c>
      <c r="M58" s="130">
        <f t="shared" si="3"/>
        <v>792685</v>
      </c>
      <c r="N58" s="96"/>
    </row>
    <row r="59" spans="1:14" x14ac:dyDescent="0.25">
      <c r="B59" s="94"/>
      <c r="C59" s="92" t="s">
        <v>9</v>
      </c>
      <c r="D59" s="113" t="s">
        <v>94</v>
      </c>
      <c r="E59" s="85"/>
      <c r="F59" s="85"/>
      <c r="G59" s="129"/>
      <c r="H59" s="128">
        <v>1874429</v>
      </c>
      <c r="I59" s="127"/>
      <c r="J59" s="126">
        <f t="shared" si="2"/>
        <v>1874429</v>
      </c>
      <c r="K59" s="128">
        <v>792685</v>
      </c>
      <c r="L59" s="127"/>
      <c r="M59" s="126">
        <f t="shared" si="3"/>
        <v>792685</v>
      </c>
      <c r="N59" s="91"/>
    </row>
    <row r="60" spans="1:14" x14ac:dyDescent="0.25">
      <c r="B60" s="94"/>
      <c r="C60" s="92" t="s">
        <v>7</v>
      </c>
      <c r="D60" s="113" t="s">
        <v>93</v>
      </c>
      <c r="E60" s="85"/>
      <c r="F60" s="85"/>
      <c r="G60" s="129"/>
      <c r="H60" s="128"/>
      <c r="I60" s="127"/>
      <c r="J60" s="126">
        <f t="shared" si="2"/>
        <v>0</v>
      </c>
      <c r="K60" s="128"/>
      <c r="L60" s="127"/>
      <c r="M60" s="126">
        <f t="shared" si="3"/>
        <v>0</v>
      </c>
      <c r="N60" s="91"/>
    </row>
    <row r="61" spans="1:14" x14ac:dyDescent="0.25">
      <c r="B61" s="94"/>
      <c r="C61" s="93"/>
      <c r="D61" s="85"/>
      <c r="E61" s="85"/>
      <c r="F61" s="85"/>
      <c r="G61" s="117"/>
      <c r="H61" s="116"/>
      <c r="I61" s="115"/>
      <c r="J61" s="114"/>
      <c r="K61" s="116"/>
      <c r="L61" s="115"/>
      <c r="M61" s="114"/>
      <c r="N61" s="91"/>
    </row>
    <row r="62" spans="1:14" s="122" customFormat="1" ht="16.5" thickBot="1" x14ac:dyDescent="0.3">
      <c r="A62" s="105"/>
      <c r="B62" s="125"/>
      <c r="C62" s="124" t="s">
        <v>92</v>
      </c>
      <c r="D62" s="105"/>
      <c r="E62" s="105"/>
      <c r="F62" s="105"/>
      <c r="G62" s="123" t="s">
        <v>1</v>
      </c>
      <c r="H62" s="99">
        <f>H58+H44+H43+H38+H37+H36+H35+H32+H28+H24+H17+H16+H9+H23</f>
        <v>612096467</v>
      </c>
      <c r="I62" s="98">
        <f>I58+I44+I43+I38+I37+I36+I35+I32+I28+I24+I23+I17+I16+I9</f>
        <v>501433640</v>
      </c>
      <c r="J62" s="97">
        <f>H62+I62</f>
        <v>1113530107</v>
      </c>
      <c r="K62" s="99">
        <f>K58+K44+K43+K38+K37+K36+K35+K32+K28+K24+K17+K16+K9+K23</f>
        <v>535044408</v>
      </c>
      <c r="L62" s="98">
        <f>L58+L44+L43+L38+L37+L36+L35+L32+L28+L24+L23+L17+L16+L9</f>
        <v>403983533</v>
      </c>
      <c r="M62" s="97">
        <f>K62+L62</f>
        <v>939027941</v>
      </c>
      <c r="N62" s="96"/>
    </row>
    <row r="63" spans="1:14" ht="16.5" thickTop="1" x14ac:dyDescent="0.25">
      <c r="B63" s="121"/>
      <c r="C63" s="120"/>
      <c r="D63" s="119"/>
      <c r="E63" s="119"/>
      <c r="F63" s="118"/>
      <c r="G63" s="117"/>
      <c r="H63" s="116"/>
      <c r="I63" s="115"/>
      <c r="J63" s="114"/>
      <c r="K63" s="116"/>
      <c r="L63" s="115"/>
      <c r="M63" s="114"/>
      <c r="N63" s="91"/>
    </row>
    <row r="64" spans="1:14" x14ac:dyDescent="0.25">
      <c r="B64" s="94"/>
      <c r="C64" s="93" t="s">
        <v>91</v>
      </c>
      <c r="D64" s="85"/>
      <c r="E64" s="85"/>
      <c r="F64" s="110"/>
      <c r="G64" s="117" t="s">
        <v>68</v>
      </c>
      <c r="H64" s="116"/>
      <c r="I64" s="115"/>
      <c r="J64" s="114"/>
      <c r="K64" s="116"/>
      <c r="L64" s="115"/>
      <c r="M64" s="114"/>
      <c r="N64" s="91"/>
    </row>
    <row r="65" spans="1:14" x14ac:dyDescent="0.25">
      <c r="B65" s="94"/>
      <c r="C65" s="93"/>
      <c r="D65" s="85"/>
      <c r="E65" s="85"/>
      <c r="F65" s="110"/>
      <c r="G65" s="117"/>
      <c r="H65" s="116"/>
      <c r="I65" s="115"/>
      <c r="J65" s="114"/>
      <c r="K65" s="116"/>
      <c r="L65" s="115"/>
      <c r="M65" s="114"/>
      <c r="N65" s="91"/>
    </row>
    <row r="66" spans="1:14" ht="16.5" thickBot="1" x14ac:dyDescent="0.3">
      <c r="B66" s="94" t="s">
        <v>74</v>
      </c>
      <c r="C66" s="93" t="s">
        <v>90</v>
      </c>
      <c r="D66" s="85"/>
      <c r="E66" s="85"/>
      <c r="F66" s="110"/>
      <c r="G66" s="109" t="s">
        <v>60</v>
      </c>
      <c r="H66" s="108">
        <v>2169251</v>
      </c>
      <c r="I66" s="112">
        <v>1710596</v>
      </c>
      <c r="J66" s="111">
        <f>H66+I66</f>
        <v>3879847</v>
      </c>
      <c r="K66" s="108">
        <v>4106910</v>
      </c>
      <c r="L66" s="112">
        <v>2040387</v>
      </c>
      <c r="M66" s="111">
        <f>K66+L66</f>
        <v>6147297</v>
      </c>
      <c r="N66" s="91"/>
    </row>
    <row r="67" spans="1:14" ht="16.5" thickBot="1" x14ac:dyDescent="0.3">
      <c r="B67" s="94" t="s">
        <v>70</v>
      </c>
      <c r="C67" s="113" t="s">
        <v>89</v>
      </c>
      <c r="D67" s="85"/>
      <c r="E67" s="85"/>
      <c r="F67" s="110"/>
      <c r="G67" s="109" t="s">
        <v>53</v>
      </c>
      <c r="H67" s="108">
        <v>58233087</v>
      </c>
      <c r="I67" s="112">
        <v>0</v>
      </c>
      <c r="J67" s="111">
        <f>H67+I67</f>
        <v>58233087</v>
      </c>
      <c r="K67" s="108">
        <v>55732238</v>
      </c>
      <c r="L67" s="112"/>
      <c r="M67" s="111">
        <f>K67+L67</f>
        <v>55732238</v>
      </c>
      <c r="N67" s="91"/>
    </row>
    <row r="68" spans="1:14" ht="16.5" thickBot="1" x14ac:dyDescent="0.3">
      <c r="B68" s="94" t="s">
        <v>62</v>
      </c>
      <c r="C68" s="93" t="s">
        <v>88</v>
      </c>
      <c r="D68" s="85"/>
      <c r="E68" s="85"/>
      <c r="F68" s="110"/>
      <c r="G68" s="109" t="s">
        <v>48</v>
      </c>
      <c r="H68" s="108">
        <v>0</v>
      </c>
      <c r="I68" s="112">
        <v>0</v>
      </c>
      <c r="J68" s="111">
        <f>H68+I68</f>
        <v>0</v>
      </c>
      <c r="K68" s="108"/>
      <c r="L68" s="112"/>
      <c r="M68" s="111">
        <f>K68+L68</f>
        <v>0</v>
      </c>
      <c r="N68" s="91"/>
    </row>
    <row r="69" spans="1:14" ht="16.5" thickBot="1" x14ac:dyDescent="0.3">
      <c r="B69" s="94" t="s">
        <v>55</v>
      </c>
      <c r="C69" s="93" t="s">
        <v>87</v>
      </c>
      <c r="D69" s="85"/>
      <c r="E69" s="85"/>
      <c r="F69" s="110"/>
      <c r="G69" s="109"/>
      <c r="H69" s="108">
        <v>324074595</v>
      </c>
      <c r="I69" s="107">
        <v>434373082</v>
      </c>
      <c r="J69" s="106">
        <f>H69+I69</f>
        <v>758447677</v>
      </c>
      <c r="K69" s="108">
        <v>318963730</v>
      </c>
      <c r="L69" s="107">
        <v>355945924</v>
      </c>
      <c r="M69" s="106">
        <f>K69+L69</f>
        <v>674909654</v>
      </c>
      <c r="N69" s="91"/>
    </row>
    <row r="70" spans="1:14" s="95" customFormat="1" ht="16.5" thickBot="1" x14ac:dyDescent="0.3">
      <c r="A70" s="105"/>
      <c r="B70" s="104"/>
      <c r="C70" s="103" t="s">
        <v>75</v>
      </c>
      <c r="D70" s="98"/>
      <c r="E70" s="98"/>
      <c r="F70" s="102"/>
      <c r="G70" s="101"/>
      <c r="H70" s="99">
        <f>H66+H67+H68+H69</f>
        <v>384476933</v>
      </c>
      <c r="I70" s="98">
        <f>I66+I67+I68+I69</f>
        <v>436083678</v>
      </c>
      <c r="J70" s="100">
        <f>H70+I70</f>
        <v>820560611</v>
      </c>
      <c r="K70" s="99">
        <f>K66+K67+K68+K69</f>
        <v>378802878</v>
      </c>
      <c r="L70" s="98">
        <f>L66+L67+L68+L69</f>
        <v>357986311</v>
      </c>
      <c r="M70" s="97">
        <f>K70+L70</f>
        <v>736789189</v>
      </c>
      <c r="N70" s="96"/>
    </row>
    <row r="71" spans="1:14" s="83" customFormat="1" ht="16.5" thickTop="1" x14ac:dyDescent="0.25">
      <c r="A71" s="85"/>
      <c r="B71" s="94"/>
      <c r="C71" s="93"/>
      <c r="D71" s="85"/>
      <c r="E71" s="85"/>
      <c r="F71" s="85"/>
      <c r="G71" s="92"/>
      <c r="H71" s="85"/>
      <c r="I71" s="85"/>
      <c r="J71" s="85"/>
      <c r="K71" s="85"/>
      <c r="L71" s="85"/>
      <c r="M71" s="85"/>
      <c r="N71" s="91"/>
    </row>
    <row r="72" spans="1:14" s="83" customFormat="1" x14ac:dyDescent="0.25">
      <c r="A72" s="85"/>
      <c r="B72" s="94"/>
      <c r="C72" s="93"/>
      <c r="D72" s="85"/>
      <c r="E72" s="85"/>
      <c r="F72" s="85"/>
      <c r="G72" s="92"/>
      <c r="H72" s="85"/>
      <c r="I72" s="85"/>
      <c r="J72" s="85"/>
      <c r="K72" s="85"/>
      <c r="L72" s="85"/>
      <c r="M72" s="85"/>
      <c r="N72" s="91"/>
    </row>
    <row r="73" spans="1:14" s="83" customFormat="1" ht="16.5" thickBot="1" x14ac:dyDescent="0.3">
      <c r="A73" s="91"/>
      <c r="B73" s="90"/>
      <c r="C73" s="89"/>
      <c r="D73" s="87"/>
      <c r="E73" s="87"/>
      <c r="F73" s="87"/>
      <c r="G73" s="88"/>
      <c r="H73" s="87"/>
      <c r="I73" s="87"/>
      <c r="J73" s="87"/>
      <c r="K73" s="87"/>
      <c r="L73" s="87"/>
      <c r="M73" s="87"/>
      <c r="N73" s="86"/>
    </row>
    <row r="74" spans="1:14" ht="16.5" thickTop="1" x14ac:dyDescent="0.25"/>
  </sheetData>
  <sheetProtection password="CC26" sheet="1"/>
  <mergeCells count="6">
    <mergeCell ref="K6:M6"/>
    <mergeCell ref="C7:D7"/>
    <mergeCell ref="F3:H3"/>
    <mergeCell ref="F4:H4"/>
    <mergeCell ref="F5:H5"/>
    <mergeCell ref="H6:J6"/>
  </mergeCells>
  <printOptions horizontalCentered="1"/>
  <pageMargins left="0.15748031496062992" right="0.15748031496062992" top="0.19685039370078741" bottom="0.19685039370078741" header="0.11811023622047245" footer="0.11811023622047245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zoomScale="75" zoomScaleNormal="75" workbookViewId="0">
      <selection activeCell="I10" sqref="I10"/>
    </sheetView>
  </sheetViews>
  <sheetFormatPr defaultRowHeight="15.75" x14ac:dyDescent="0.25"/>
  <cols>
    <col min="1" max="1" width="6" style="181" customWidth="1"/>
    <col min="2" max="2" width="9.140625" style="184"/>
    <col min="3" max="3" width="9.140625" style="183"/>
    <col min="4" max="4" width="49" style="183" customWidth="1"/>
    <col min="5" max="5" width="9.140625" style="183"/>
    <col min="6" max="6" width="13.7109375" style="183" customWidth="1"/>
    <col min="7" max="7" width="9.85546875" style="182" customWidth="1"/>
    <col min="8" max="8" width="29.42578125" style="82" customWidth="1"/>
    <col min="9" max="9" width="26.7109375" style="82" customWidth="1"/>
    <col min="10" max="10" width="8.7109375" style="181" customWidth="1"/>
    <col min="11" max="16384" width="9.140625" style="181"/>
  </cols>
  <sheetData>
    <row r="1" spans="1:10" ht="16.5" thickBot="1" x14ac:dyDescent="0.3">
      <c r="J1" s="244"/>
    </row>
    <row r="2" spans="1:10" ht="17.25" thickTop="1" thickBot="1" x14ac:dyDescent="0.3">
      <c r="B2" s="243"/>
      <c r="C2" s="242"/>
      <c r="D2" s="241"/>
      <c r="E2" s="241"/>
      <c r="F2" s="241"/>
      <c r="G2" s="240"/>
      <c r="H2" s="239"/>
      <c r="I2" s="238"/>
      <c r="J2" s="237"/>
    </row>
    <row r="3" spans="1:10" ht="16.5" thickTop="1" x14ac:dyDescent="0.25">
      <c r="B3" s="236"/>
      <c r="C3" s="235"/>
      <c r="D3" s="235"/>
      <c r="E3" s="235"/>
      <c r="F3" s="235"/>
      <c r="G3" s="234"/>
      <c r="H3" s="233"/>
      <c r="I3" s="233"/>
      <c r="J3" s="232"/>
    </row>
    <row r="4" spans="1:10" x14ac:dyDescent="0.25">
      <c r="A4" s="203"/>
      <c r="B4" s="198"/>
      <c r="C4" s="196"/>
      <c r="D4" s="257" t="str">
        <f>Pasifler!F3</f>
        <v>KIBRIS VAKIFLAR BANKASI LTD.</v>
      </c>
      <c r="E4" s="258"/>
      <c r="F4" s="258"/>
      <c r="G4" s="231"/>
      <c r="H4" s="115"/>
      <c r="I4" s="115"/>
      <c r="J4" s="203"/>
    </row>
    <row r="5" spans="1:10" x14ac:dyDescent="0.25">
      <c r="B5" s="198"/>
      <c r="C5" s="196"/>
      <c r="D5" s="259" t="s">
        <v>231</v>
      </c>
      <c r="E5" s="259"/>
      <c r="F5" s="259"/>
      <c r="G5" s="230"/>
      <c r="H5" s="115"/>
      <c r="I5" s="115"/>
      <c r="J5" s="203"/>
    </row>
    <row r="6" spans="1:10" x14ac:dyDescent="0.25">
      <c r="B6" s="198"/>
      <c r="C6" s="196"/>
      <c r="D6" s="260" t="s">
        <v>84</v>
      </c>
      <c r="E6" s="260"/>
      <c r="F6" s="260"/>
      <c r="G6" s="230"/>
      <c r="H6" s="115"/>
      <c r="I6" s="115"/>
      <c r="J6" s="203"/>
    </row>
    <row r="7" spans="1:10" x14ac:dyDescent="0.25">
      <c r="B7" s="198"/>
      <c r="C7" s="196"/>
      <c r="D7" s="196"/>
      <c r="E7" s="196"/>
      <c r="F7" s="196"/>
      <c r="G7" s="195" t="s">
        <v>78</v>
      </c>
      <c r="H7" s="229" t="s">
        <v>83</v>
      </c>
      <c r="I7" s="229" t="s">
        <v>82</v>
      </c>
      <c r="J7" s="193"/>
    </row>
    <row r="8" spans="1:10" ht="16.5" thickBot="1" x14ac:dyDescent="0.3">
      <c r="B8" s="198"/>
      <c r="C8" s="196"/>
      <c r="D8" s="197"/>
      <c r="E8" s="196"/>
      <c r="F8" s="196"/>
      <c r="G8" s="195"/>
      <c r="H8" s="166" t="str">
        <f>Aktifler!I7</f>
        <v>(31/12/2017)</v>
      </c>
      <c r="I8" s="166" t="str">
        <f>Aktifler!L7</f>
        <v>(31/12/2016)</v>
      </c>
      <c r="J8" s="193"/>
    </row>
    <row r="9" spans="1:10" ht="16.5" thickBot="1" x14ac:dyDescent="0.3">
      <c r="B9" s="198"/>
      <c r="C9" s="196"/>
      <c r="D9" s="196"/>
      <c r="E9" s="196"/>
      <c r="F9" s="196"/>
      <c r="G9" s="228"/>
      <c r="H9" s="227"/>
      <c r="I9" s="227"/>
      <c r="J9" s="193"/>
    </row>
    <row r="10" spans="1:10" ht="16.5" thickBot="1" x14ac:dyDescent="0.3">
      <c r="B10" s="198" t="s">
        <v>74</v>
      </c>
      <c r="C10" s="197" t="s">
        <v>230</v>
      </c>
      <c r="D10" s="196"/>
      <c r="E10" s="196"/>
      <c r="F10" s="196"/>
      <c r="G10" s="208" t="s">
        <v>68</v>
      </c>
      <c r="H10" s="220">
        <f>H11+H19+H20+H25+H28</f>
        <v>87307624</v>
      </c>
      <c r="I10" s="220">
        <f>I11+I19+I20+I25+I28</f>
        <v>73960030</v>
      </c>
      <c r="J10" s="203"/>
    </row>
    <row r="11" spans="1:10" x14ac:dyDescent="0.25">
      <c r="B11" s="198"/>
      <c r="C11" s="216" t="s">
        <v>9</v>
      </c>
      <c r="D11" s="196" t="s">
        <v>229</v>
      </c>
      <c r="E11" s="196"/>
      <c r="F11" s="196"/>
      <c r="G11" s="214"/>
      <c r="H11" s="219">
        <f>H12+H15+H18</f>
        <v>62352401</v>
      </c>
      <c r="I11" s="219">
        <f>I12+I15+I18</f>
        <v>55240487</v>
      </c>
      <c r="J11" s="203"/>
    </row>
    <row r="12" spans="1:10" x14ac:dyDescent="0.25">
      <c r="B12" s="198"/>
      <c r="C12" s="206"/>
      <c r="D12" s="196" t="s">
        <v>228</v>
      </c>
      <c r="E12" s="196"/>
      <c r="F12" s="196"/>
      <c r="G12" s="218"/>
      <c r="H12" s="226">
        <f>H13+H14</f>
        <v>44656018</v>
      </c>
      <c r="I12" s="226">
        <f>I13+I14</f>
        <v>40815730</v>
      </c>
      <c r="J12" s="203"/>
    </row>
    <row r="13" spans="1:10" x14ac:dyDescent="0.25">
      <c r="B13" s="198"/>
      <c r="C13" s="206"/>
      <c r="D13" s="196" t="s">
        <v>226</v>
      </c>
      <c r="E13" s="196"/>
      <c r="F13" s="196"/>
      <c r="G13" s="225"/>
      <c r="H13" s="224">
        <v>7428661</v>
      </c>
      <c r="I13" s="224">
        <v>7284192</v>
      </c>
      <c r="J13" s="203"/>
    </row>
    <row r="14" spans="1:10" x14ac:dyDescent="0.25">
      <c r="B14" s="198"/>
      <c r="C14" s="206"/>
      <c r="D14" s="196" t="s">
        <v>225</v>
      </c>
      <c r="E14" s="196"/>
      <c r="F14" s="196"/>
      <c r="G14" s="225"/>
      <c r="H14" s="224">
        <v>37227357</v>
      </c>
      <c r="I14" s="224">
        <v>33531538</v>
      </c>
      <c r="J14" s="203"/>
    </row>
    <row r="15" spans="1:10" x14ac:dyDescent="0.25">
      <c r="B15" s="198"/>
      <c r="C15" s="206"/>
      <c r="D15" s="215" t="s">
        <v>227</v>
      </c>
      <c r="E15" s="196"/>
      <c r="F15" s="196"/>
      <c r="G15" s="218"/>
      <c r="H15" s="226">
        <f>H16+H17</f>
        <v>16141669</v>
      </c>
      <c r="I15" s="226">
        <f>I16+I17</f>
        <v>12256030</v>
      </c>
      <c r="J15" s="203"/>
    </row>
    <row r="16" spans="1:10" x14ac:dyDescent="0.25">
      <c r="B16" s="198"/>
      <c r="C16" s="206"/>
      <c r="D16" s="196" t="s">
        <v>226</v>
      </c>
      <c r="E16" s="196"/>
      <c r="F16" s="196"/>
      <c r="G16" s="225"/>
      <c r="H16" s="224">
        <v>4982869</v>
      </c>
      <c r="I16" s="224">
        <v>3987493</v>
      </c>
      <c r="J16" s="203"/>
    </row>
    <row r="17" spans="2:10" x14ac:dyDescent="0.25">
      <c r="B17" s="198"/>
      <c r="C17" s="206"/>
      <c r="D17" s="196" t="s">
        <v>225</v>
      </c>
      <c r="E17" s="196"/>
      <c r="F17" s="196"/>
      <c r="G17" s="225"/>
      <c r="H17" s="224">
        <v>11158800</v>
      </c>
      <c r="I17" s="224">
        <v>8268537</v>
      </c>
      <c r="J17" s="203"/>
    </row>
    <row r="18" spans="2:10" x14ac:dyDescent="0.25">
      <c r="B18" s="198"/>
      <c r="C18" s="206"/>
      <c r="D18" s="196" t="s">
        <v>224</v>
      </c>
      <c r="E18" s="196"/>
      <c r="F18" s="196"/>
      <c r="G18" s="218"/>
      <c r="H18" s="223">
        <v>1554714</v>
      </c>
      <c r="I18" s="223">
        <v>2168727</v>
      </c>
      <c r="J18" s="203"/>
    </row>
    <row r="19" spans="2:10" x14ac:dyDescent="0.25">
      <c r="B19" s="198"/>
      <c r="C19" s="216" t="s">
        <v>7</v>
      </c>
      <c r="D19" s="196" t="s">
        <v>223</v>
      </c>
      <c r="E19" s="196"/>
      <c r="F19" s="196"/>
      <c r="G19" s="214"/>
      <c r="H19" s="213">
        <v>1279364</v>
      </c>
      <c r="I19" s="213">
        <v>1086730</v>
      </c>
      <c r="J19" s="203"/>
    </row>
    <row r="20" spans="2:10" x14ac:dyDescent="0.25">
      <c r="B20" s="198"/>
      <c r="C20" s="216" t="s">
        <v>37</v>
      </c>
      <c r="D20" s="196" t="s">
        <v>222</v>
      </c>
      <c r="E20" s="196"/>
      <c r="F20" s="196"/>
      <c r="G20" s="214"/>
      <c r="H20" s="219">
        <f>H21+H22+H23+H24</f>
        <v>18871900</v>
      </c>
      <c r="I20" s="219">
        <f>I21+I22+I23+I24</f>
        <v>13889483</v>
      </c>
      <c r="J20" s="203"/>
    </row>
    <row r="21" spans="2:10" x14ac:dyDescent="0.25">
      <c r="B21" s="198"/>
      <c r="C21" s="206"/>
      <c r="D21" s="196" t="s">
        <v>221</v>
      </c>
      <c r="E21" s="196"/>
      <c r="F21" s="196"/>
      <c r="G21" s="218"/>
      <c r="H21" s="217">
        <v>6261462</v>
      </c>
      <c r="I21" s="217">
        <v>4026013</v>
      </c>
      <c r="J21" s="203"/>
    </row>
    <row r="22" spans="2:10" x14ac:dyDescent="0.25">
      <c r="B22" s="198"/>
      <c r="C22" s="206"/>
      <c r="D22" s="196" t="s">
        <v>220</v>
      </c>
      <c r="E22" s="196"/>
      <c r="F22" s="196"/>
      <c r="G22" s="218"/>
      <c r="H22" s="217">
        <v>4219628</v>
      </c>
      <c r="I22" s="217">
        <v>3248663</v>
      </c>
      <c r="J22" s="203"/>
    </row>
    <row r="23" spans="2:10" x14ac:dyDescent="0.25">
      <c r="B23" s="198"/>
      <c r="C23" s="206"/>
      <c r="D23" s="196" t="s">
        <v>219</v>
      </c>
      <c r="E23" s="196"/>
      <c r="F23" s="196"/>
      <c r="G23" s="218"/>
      <c r="H23" s="217">
        <v>8390810</v>
      </c>
      <c r="I23" s="217">
        <v>6614807</v>
      </c>
      <c r="J23" s="203"/>
    </row>
    <row r="24" spans="2:10" x14ac:dyDescent="0.25">
      <c r="B24" s="198"/>
      <c r="C24" s="216"/>
      <c r="D24" s="206" t="s">
        <v>218</v>
      </c>
      <c r="E24" s="196"/>
      <c r="F24" s="196"/>
      <c r="G24" s="218"/>
      <c r="H24" s="217">
        <v>0</v>
      </c>
      <c r="I24" s="217">
        <v>0</v>
      </c>
      <c r="J24" s="203"/>
    </row>
    <row r="25" spans="2:10" x14ac:dyDescent="0.25">
      <c r="B25" s="198"/>
      <c r="C25" s="216" t="s">
        <v>57</v>
      </c>
      <c r="D25" s="196" t="s">
        <v>217</v>
      </c>
      <c r="E25" s="196"/>
      <c r="F25" s="196"/>
      <c r="G25" s="214"/>
      <c r="H25" s="219">
        <f>H26+H27</f>
        <v>4803959</v>
      </c>
      <c r="I25" s="219">
        <f>I26+I27</f>
        <v>3743330</v>
      </c>
      <c r="J25" s="203"/>
    </row>
    <row r="26" spans="2:10" x14ac:dyDescent="0.25">
      <c r="B26" s="198"/>
      <c r="C26" s="216"/>
      <c r="D26" s="196" t="s">
        <v>216</v>
      </c>
      <c r="E26" s="196"/>
      <c r="F26" s="196"/>
      <c r="G26" s="218"/>
      <c r="H26" s="217">
        <v>1217305</v>
      </c>
      <c r="I26" s="217">
        <v>1196018</v>
      </c>
      <c r="J26" s="203"/>
    </row>
    <row r="27" spans="2:10" x14ac:dyDescent="0.25">
      <c r="B27" s="198"/>
      <c r="C27" s="206"/>
      <c r="D27" s="196" t="s">
        <v>215</v>
      </c>
      <c r="E27" s="196"/>
      <c r="F27" s="196"/>
      <c r="G27" s="218"/>
      <c r="H27" s="217">
        <v>3586654</v>
      </c>
      <c r="I27" s="217">
        <v>2547312</v>
      </c>
      <c r="J27" s="203"/>
    </row>
    <row r="28" spans="2:10" x14ac:dyDescent="0.25">
      <c r="B28" s="198"/>
      <c r="C28" s="216" t="s">
        <v>102</v>
      </c>
      <c r="D28" s="215" t="s">
        <v>214</v>
      </c>
      <c r="E28" s="196"/>
      <c r="F28" s="196"/>
      <c r="G28" s="214" t="s">
        <v>53</v>
      </c>
      <c r="H28" s="213">
        <v>0</v>
      </c>
      <c r="I28" s="213">
        <v>0</v>
      </c>
      <c r="J28" s="203"/>
    </row>
    <row r="29" spans="2:10" x14ac:dyDescent="0.25">
      <c r="B29" s="198"/>
      <c r="C29" s="206"/>
      <c r="D29" s="196"/>
      <c r="E29" s="196"/>
      <c r="F29" s="196"/>
      <c r="G29" s="211"/>
      <c r="H29" s="210"/>
      <c r="I29" s="210"/>
      <c r="J29" s="203"/>
    </row>
    <row r="30" spans="2:10" ht="16.5" thickBot="1" x14ac:dyDescent="0.3">
      <c r="B30" s="222" t="s">
        <v>70</v>
      </c>
      <c r="C30" s="202" t="s">
        <v>213</v>
      </c>
      <c r="D30" s="196"/>
      <c r="E30" s="196"/>
      <c r="F30" s="196"/>
      <c r="G30" s="208" t="s">
        <v>68</v>
      </c>
      <c r="H30" s="220">
        <f>H31+H37+H44+H45+H50+H51</f>
        <v>46091998</v>
      </c>
      <c r="I30" s="220">
        <f>I31+I37+I44+I45+I50+I51</f>
        <v>41800799</v>
      </c>
      <c r="J30" s="203"/>
    </row>
    <row r="31" spans="2:10" x14ac:dyDescent="0.25">
      <c r="B31" s="198"/>
      <c r="C31" s="216" t="s">
        <v>9</v>
      </c>
      <c r="D31" s="196" t="s">
        <v>212</v>
      </c>
      <c r="E31" s="196"/>
      <c r="F31" s="196"/>
      <c r="G31" s="214"/>
      <c r="H31" s="219">
        <f>H32+H33+H34+H35+H36</f>
        <v>35019329</v>
      </c>
      <c r="I31" s="219">
        <f>I32+I33+I34+I35+I36</f>
        <v>32043076</v>
      </c>
      <c r="J31" s="203"/>
    </row>
    <row r="32" spans="2:10" x14ac:dyDescent="0.25">
      <c r="B32" s="198"/>
      <c r="C32" s="206"/>
      <c r="D32" s="215" t="s">
        <v>209</v>
      </c>
      <c r="E32" s="196"/>
      <c r="F32" s="196"/>
      <c r="G32" s="218"/>
      <c r="H32" s="217">
        <v>15529861</v>
      </c>
      <c r="I32" s="217">
        <v>15320285</v>
      </c>
      <c r="J32" s="203"/>
    </row>
    <row r="33" spans="2:10" x14ac:dyDescent="0.25">
      <c r="B33" s="198"/>
      <c r="C33" s="206"/>
      <c r="D33" s="215" t="s">
        <v>208</v>
      </c>
      <c r="E33" s="196"/>
      <c r="F33" s="196"/>
      <c r="G33" s="218"/>
      <c r="H33" s="217">
        <v>17568857</v>
      </c>
      <c r="I33" s="217">
        <v>14113914</v>
      </c>
      <c r="J33" s="203"/>
    </row>
    <row r="34" spans="2:10" x14ac:dyDescent="0.25">
      <c r="B34" s="198"/>
      <c r="C34" s="206"/>
      <c r="D34" s="215" t="s">
        <v>207</v>
      </c>
      <c r="E34" s="196"/>
      <c r="F34" s="196"/>
      <c r="G34" s="218"/>
      <c r="H34" s="217">
        <v>428811</v>
      </c>
      <c r="I34" s="217">
        <v>274523</v>
      </c>
      <c r="J34" s="203"/>
    </row>
    <row r="35" spans="2:10" x14ac:dyDescent="0.25">
      <c r="B35" s="198"/>
      <c r="C35" s="206"/>
      <c r="D35" s="215" t="s">
        <v>206</v>
      </c>
      <c r="E35" s="196"/>
      <c r="F35" s="196"/>
      <c r="G35" s="218"/>
      <c r="H35" s="217">
        <v>407282</v>
      </c>
      <c r="I35" s="217">
        <v>427654</v>
      </c>
      <c r="J35" s="203"/>
    </row>
    <row r="36" spans="2:10" x14ac:dyDescent="0.25">
      <c r="B36" s="198"/>
      <c r="C36" s="206"/>
      <c r="D36" s="215" t="s">
        <v>205</v>
      </c>
      <c r="E36" s="196"/>
      <c r="F36" s="196"/>
      <c r="G36" s="218"/>
      <c r="H36" s="217">
        <v>1084518</v>
      </c>
      <c r="I36" s="217">
        <v>1906700</v>
      </c>
      <c r="J36" s="203"/>
    </row>
    <row r="37" spans="2:10" x14ac:dyDescent="0.25">
      <c r="B37" s="198"/>
      <c r="C37" s="216" t="s">
        <v>211</v>
      </c>
      <c r="D37" s="206" t="s">
        <v>210</v>
      </c>
      <c r="E37" s="196"/>
      <c r="F37" s="196"/>
      <c r="G37" s="214"/>
      <c r="H37" s="219">
        <f>H38+H39+H40+H41+H42+H43</f>
        <v>10961518</v>
      </c>
      <c r="I37" s="219">
        <f>I38+I39+I40+I41+I42+I43</f>
        <v>9659769</v>
      </c>
      <c r="J37" s="203"/>
    </row>
    <row r="38" spans="2:10" x14ac:dyDescent="0.25">
      <c r="B38" s="198"/>
      <c r="C38" s="206"/>
      <c r="D38" s="215" t="s">
        <v>209</v>
      </c>
      <c r="E38" s="196"/>
      <c r="F38" s="196"/>
      <c r="G38" s="218"/>
      <c r="H38" s="217">
        <v>6534630</v>
      </c>
      <c r="I38" s="217">
        <v>5484458</v>
      </c>
      <c r="J38" s="203"/>
    </row>
    <row r="39" spans="2:10" x14ac:dyDescent="0.25">
      <c r="B39" s="198"/>
      <c r="C39" s="206"/>
      <c r="D39" s="215" t="s">
        <v>208</v>
      </c>
      <c r="E39" s="196"/>
      <c r="F39" s="196"/>
      <c r="G39" s="218"/>
      <c r="H39" s="217">
        <v>2605054</v>
      </c>
      <c r="I39" s="217">
        <v>2085325</v>
      </c>
      <c r="J39" s="203"/>
    </row>
    <row r="40" spans="2:10" x14ac:dyDescent="0.25">
      <c r="B40" s="198"/>
      <c r="C40" s="206"/>
      <c r="D40" s="215" t="s">
        <v>207</v>
      </c>
      <c r="E40" s="196"/>
      <c r="F40" s="196"/>
      <c r="G40" s="218"/>
      <c r="H40" s="217">
        <v>471685</v>
      </c>
      <c r="I40" s="217">
        <v>282881</v>
      </c>
      <c r="J40" s="203"/>
    </row>
    <row r="41" spans="2:10" x14ac:dyDescent="0.25">
      <c r="B41" s="198"/>
      <c r="C41" s="206"/>
      <c r="D41" s="215" t="s">
        <v>206</v>
      </c>
      <c r="E41" s="196"/>
      <c r="F41" s="196"/>
      <c r="G41" s="218"/>
      <c r="H41" s="217">
        <v>4719</v>
      </c>
      <c r="I41" s="217">
        <v>3831</v>
      </c>
      <c r="J41" s="203"/>
    </row>
    <row r="42" spans="2:10" x14ac:dyDescent="0.25">
      <c r="B42" s="198"/>
      <c r="C42" s="206"/>
      <c r="D42" s="215" t="s">
        <v>205</v>
      </c>
      <c r="E42" s="196"/>
      <c r="F42" s="196"/>
      <c r="G42" s="218"/>
      <c r="H42" s="217">
        <v>1345430</v>
      </c>
      <c r="I42" s="217">
        <v>1803274</v>
      </c>
      <c r="J42" s="203"/>
    </row>
    <row r="43" spans="2:10" x14ac:dyDescent="0.25">
      <c r="B43" s="198"/>
      <c r="C43" s="206"/>
      <c r="D43" s="215" t="s">
        <v>204</v>
      </c>
      <c r="E43" s="196"/>
      <c r="F43" s="196"/>
      <c r="G43" s="218"/>
      <c r="H43" s="217">
        <v>0</v>
      </c>
      <c r="I43" s="217"/>
      <c r="J43" s="203"/>
    </row>
    <row r="44" spans="2:10" x14ac:dyDescent="0.25">
      <c r="B44" s="198"/>
      <c r="C44" s="216" t="s">
        <v>37</v>
      </c>
      <c r="D44" s="206" t="s">
        <v>203</v>
      </c>
      <c r="E44" s="196"/>
      <c r="F44" s="196"/>
      <c r="G44" s="214"/>
      <c r="H44" s="213">
        <v>0</v>
      </c>
      <c r="I44" s="213">
        <v>0</v>
      </c>
      <c r="J44" s="203"/>
    </row>
    <row r="45" spans="2:10" x14ac:dyDescent="0.25">
      <c r="B45" s="198"/>
      <c r="C45" s="216" t="s">
        <v>57</v>
      </c>
      <c r="D45" s="215" t="s">
        <v>202</v>
      </c>
      <c r="E45" s="196"/>
      <c r="F45" s="196"/>
      <c r="G45" s="214"/>
      <c r="H45" s="219">
        <f>H46+H47+H48+H49</f>
        <v>111151</v>
      </c>
      <c r="I45" s="219">
        <f>I46+I47+I48+I49</f>
        <v>97954</v>
      </c>
      <c r="J45" s="203"/>
    </row>
    <row r="46" spans="2:10" x14ac:dyDescent="0.25">
      <c r="B46" s="198"/>
      <c r="C46" s="206"/>
      <c r="D46" s="215" t="s">
        <v>201</v>
      </c>
      <c r="E46" s="196"/>
      <c r="F46" s="196"/>
      <c r="G46" s="218"/>
      <c r="H46" s="217">
        <v>0</v>
      </c>
      <c r="I46" s="217"/>
      <c r="J46" s="203"/>
    </row>
    <row r="47" spans="2:10" x14ac:dyDescent="0.25">
      <c r="B47" s="198"/>
      <c r="C47" s="206"/>
      <c r="D47" s="215" t="s">
        <v>200</v>
      </c>
      <c r="E47" s="196"/>
      <c r="F47" s="196"/>
      <c r="G47" s="218"/>
      <c r="H47" s="217">
        <v>0</v>
      </c>
      <c r="I47" s="217"/>
      <c r="J47" s="203"/>
    </row>
    <row r="48" spans="2:10" x14ac:dyDescent="0.25">
      <c r="B48" s="198"/>
      <c r="C48" s="206"/>
      <c r="D48" s="215" t="s">
        <v>199</v>
      </c>
      <c r="E48" s="196"/>
      <c r="F48" s="196"/>
      <c r="G48" s="218"/>
      <c r="H48" s="217">
        <v>0</v>
      </c>
      <c r="I48" s="217"/>
      <c r="J48" s="203"/>
    </row>
    <row r="49" spans="2:10" x14ac:dyDescent="0.25">
      <c r="B49" s="198"/>
      <c r="C49" s="206"/>
      <c r="D49" s="215" t="s">
        <v>198</v>
      </c>
      <c r="E49" s="196"/>
      <c r="F49" s="196"/>
      <c r="G49" s="218"/>
      <c r="H49" s="217">
        <v>111151</v>
      </c>
      <c r="I49" s="217">
        <v>97954</v>
      </c>
      <c r="J49" s="203"/>
    </row>
    <row r="50" spans="2:10" x14ac:dyDescent="0.25">
      <c r="B50" s="198"/>
      <c r="C50" s="216" t="s">
        <v>102</v>
      </c>
      <c r="D50" s="196" t="s">
        <v>197</v>
      </c>
      <c r="E50" s="196"/>
      <c r="F50" s="196"/>
      <c r="G50" s="214"/>
      <c r="H50" s="213">
        <v>0</v>
      </c>
      <c r="I50" s="213">
        <v>0</v>
      </c>
      <c r="J50" s="203"/>
    </row>
    <row r="51" spans="2:10" x14ac:dyDescent="0.25">
      <c r="B51" s="198"/>
      <c r="C51" s="216" t="s">
        <v>99</v>
      </c>
      <c r="D51" s="215" t="s">
        <v>196</v>
      </c>
      <c r="E51" s="196"/>
      <c r="F51" s="196"/>
      <c r="G51" s="214" t="s">
        <v>53</v>
      </c>
      <c r="H51" s="213">
        <v>0</v>
      </c>
      <c r="I51" s="213">
        <v>0</v>
      </c>
      <c r="J51" s="203"/>
    </row>
    <row r="52" spans="2:10" x14ac:dyDescent="0.25">
      <c r="B52" s="198"/>
      <c r="C52" s="206"/>
      <c r="D52" s="196"/>
      <c r="E52" s="196"/>
      <c r="F52" s="196"/>
      <c r="G52" s="211"/>
      <c r="H52" s="210"/>
      <c r="I52" s="212"/>
      <c r="J52" s="203"/>
    </row>
    <row r="53" spans="2:10" ht="16.5" thickBot="1" x14ac:dyDescent="0.3">
      <c r="B53" s="198" t="s">
        <v>62</v>
      </c>
      <c r="C53" s="209" t="s">
        <v>195</v>
      </c>
      <c r="D53" s="196"/>
      <c r="E53" s="196"/>
      <c r="F53" s="196"/>
      <c r="G53" s="201"/>
      <c r="H53" s="200">
        <f>H10-H30</f>
        <v>41215626</v>
      </c>
      <c r="I53" s="221">
        <f>I10-I30</f>
        <v>32159231</v>
      </c>
      <c r="J53" s="203"/>
    </row>
    <row r="54" spans="2:10" ht="16.5" thickTop="1" x14ac:dyDescent="0.25">
      <c r="B54" s="198"/>
      <c r="C54" s="206"/>
      <c r="D54" s="196"/>
      <c r="E54" s="196"/>
      <c r="F54" s="196"/>
      <c r="G54" s="211"/>
      <c r="H54" s="210"/>
      <c r="I54" s="212"/>
      <c r="J54" s="203"/>
    </row>
    <row r="55" spans="2:10" ht="16.5" thickBot="1" x14ac:dyDescent="0.3">
      <c r="B55" s="198" t="s">
        <v>55</v>
      </c>
      <c r="C55" s="202" t="s">
        <v>194</v>
      </c>
      <c r="D55" s="196"/>
      <c r="E55" s="196"/>
      <c r="F55" s="196"/>
      <c r="G55" s="208" t="s">
        <v>68</v>
      </c>
      <c r="H55" s="220">
        <f>H56+H60+H61+H62+H63+H64</f>
        <v>51317701</v>
      </c>
      <c r="I55" s="220">
        <f>I56+I60+I61+I62+I63+I64</f>
        <v>40878721</v>
      </c>
      <c r="J55" s="203"/>
    </row>
    <row r="56" spans="2:10" x14ac:dyDescent="0.25">
      <c r="B56" s="198"/>
      <c r="C56" s="216" t="s">
        <v>9</v>
      </c>
      <c r="D56" s="196" t="s">
        <v>193</v>
      </c>
      <c r="E56" s="196"/>
      <c r="F56" s="196"/>
      <c r="G56" s="214"/>
      <c r="H56" s="219">
        <f>H57+H58+H59</f>
        <v>8201311</v>
      </c>
      <c r="I56" s="219">
        <f>I57+I58+I59</f>
        <v>5864231</v>
      </c>
      <c r="J56" s="203"/>
    </row>
    <row r="57" spans="2:10" x14ac:dyDescent="0.25">
      <c r="B57" s="198"/>
      <c r="C57" s="206"/>
      <c r="D57" s="196" t="s">
        <v>192</v>
      </c>
      <c r="E57" s="196"/>
      <c r="F57" s="196"/>
      <c r="G57" s="218"/>
      <c r="H57" s="217">
        <v>4483462</v>
      </c>
      <c r="I57" s="217">
        <v>3972990</v>
      </c>
      <c r="J57" s="203"/>
    </row>
    <row r="58" spans="2:10" x14ac:dyDescent="0.25">
      <c r="B58" s="198"/>
      <c r="C58" s="206"/>
      <c r="D58" s="196" t="s">
        <v>191</v>
      </c>
      <c r="E58" s="196"/>
      <c r="F58" s="196"/>
      <c r="G58" s="218"/>
      <c r="H58" s="217">
        <v>145202</v>
      </c>
      <c r="I58" s="217">
        <v>142415</v>
      </c>
      <c r="J58" s="203"/>
    </row>
    <row r="59" spans="2:10" x14ac:dyDescent="0.25">
      <c r="B59" s="198"/>
      <c r="C59" s="206"/>
      <c r="D59" s="196" t="s">
        <v>181</v>
      </c>
      <c r="E59" s="196"/>
      <c r="F59" s="196"/>
      <c r="G59" s="218"/>
      <c r="H59" s="217">
        <v>3572647</v>
      </c>
      <c r="I59" s="217">
        <v>1748826</v>
      </c>
      <c r="J59" s="203"/>
    </row>
    <row r="60" spans="2:10" x14ac:dyDescent="0.25">
      <c r="B60" s="198"/>
      <c r="C60" s="216" t="s">
        <v>7</v>
      </c>
      <c r="D60" s="215" t="s">
        <v>190</v>
      </c>
      <c r="E60" s="196"/>
      <c r="F60" s="196"/>
      <c r="G60" s="214"/>
      <c r="H60" s="213">
        <v>0</v>
      </c>
      <c r="I60" s="213"/>
      <c r="J60" s="203"/>
    </row>
    <row r="61" spans="2:10" x14ac:dyDescent="0.25">
      <c r="B61" s="198"/>
      <c r="C61" s="216" t="s">
        <v>37</v>
      </c>
      <c r="D61" s="196" t="s">
        <v>189</v>
      </c>
      <c r="E61" s="196"/>
      <c r="F61" s="196"/>
      <c r="G61" s="214"/>
      <c r="H61" s="213">
        <v>31536287</v>
      </c>
      <c r="I61" s="213">
        <v>25420161</v>
      </c>
      <c r="J61" s="203"/>
    </row>
    <row r="62" spans="2:10" x14ac:dyDescent="0.25">
      <c r="B62" s="198"/>
      <c r="C62" s="216" t="s">
        <v>57</v>
      </c>
      <c r="D62" s="215" t="s">
        <v>188</v>
      </c>
      <c r="E62" s="196"/>
      <c r="F62" s="196"/>
      <c r="G62" s="214"/>
      <c r="H62" s="213">
        <v>0</v>
      </c>
      <c r="I62" s="213">
        <v>0</v>
      </c>
      <c r="J62" s="203"/>
    </row>
    <row r="63" spans="2:10" x14ac:dyDescent="0.25">
      <c r="B63" s="198"/>
      <c r="C63" s="216" t="s">
        <v>102</v>
      </c>
      <c r="D63" s="196" t="s">
        <v>187</v>
      </c>
      <c r="E63" s="196"/>
      <c r="F63" s="196"/>
      <c r="G63" s="214"/>
      <c r="H63" s="213">
        <v>0</v>
      </c>
      <c r="I63" s="213">
        <v>0</v>
      </c>
      <c r="J63" s="203"/>
    </row>
    <row r="64" spans="2:10" x14ac:dyDescent="0.25">
      <c r="B64" s="198"/>
      <c r="C64" s="216" t="s">
        <v>99</v>
      </c>
      <c r="D64" s="215" t="s">
        <v>186</v>
      </c>
      <c r="E64" s="196"/>
      <c r="F64" s="196"/>
      <c r="G64" s="214" t="s">
        <v>53</v>
      </c>
      <c r="H64" s="213">
        <v>11580103</v>
      </c>
      <c r="I64" s="213">
        <v>9594329</v>
      </c>
      <c r="J64" s="203"/>
    </row>
    <row r="65" spans="2:10" x14ac:dyDescent="0.25">
      <c r="B65" s="198"/>
      <c r="C65" s="206"/>
      <c r="D65" s="196"/>
      <c r="E65" s="196"/>
      <c r="F65" s="196"/>
      <c r="G65" s="211"/>
      <c r="H65" s="210"/>
      <c r="I65" s="212"/>
      <c r="J65" s="203"/>
    </row>
    <row r="66" spans="2:10" ht="16.5" thickBot="1" x14ac:dyDescent="0.3">
      <c r="B66" s="198" t="s">
        <v>50</v>
      </c>
      <c r="C66" s="202" t="s">
        <v>185</v>
      </c>
      <c r="D66" s="196"/>
      <c r="E66" s="196"/>
      <c r="F66" s="196"/>
      <c r="G66" s="208" t="s">
        <v>68</v>
      </c>
      <c r="H66" s="220">
        <f>H67+H71+H72+H73+H74+H75+H76+H77+H78+H79+H80+H81</f>
        <v>90041760</v>
      </c>
      <c r="I66" s="220">
        <f>I67+I71+I72+I73+I74+I75+I76+I77+I78+I79+I80+I81</f>
        <v>71950942</v>
      </c>
      <c r="J66" s="203"/>
    </row>
    <row r="67" spans="2:10" x14ac:dyDescent="0.25">
      <c r="B67" s="198"/>
      <c r="C67" s="216" t="s">
        <v>9</v>
      </c>
      <c r="D67" s="215" t="s">
        <v>184</v>
      </c>
      <c r="E67" s="196"/>
      <c r="F67" s="196"/>
      <c r="G67" s="214"/>
      <c r="H67" s="219">
        <f>H68+H69+H70</f>
        <v>4248665</v>
      </c>
      <c r="I67" s="219">
        <f>I68+I69+I70</f>
        <v>1070432</v>
      </c>
      <c r="J67" s="203"/>
    </row>
    <row r="68" spans="2:10" x14ac:dyDescent="0.25">
      <c r="B68" s="198"/>
      <c r="C68" s="206"/>
      <c r="D68" s="215" t="s">
        <v>183</v>
      </c>
      <c r="E68" s="196"/>
      <c r="F68" s="196"/>
      <c r="G68" s="218"/>
      <c r="H68" s="217">
        <v>0</v>
      </c>
      <c r="I68" s="217"/>
      <c r="J68" s="203"/>
    </row>
    <row r="69" spans="2:10" x14ac:dyDescent="0.25">
      <c r="B69" s="198"/>
      <c r="C69" s="206"/>
      <c r="D69" s="215" t="s">
        <v>182</v>
      </c>
      <c r="E69" s="196"/>
      <c r="F69" s="196"/>
      <c r="G69" s="218"/>
      <c r="H69" s="217">
        <v>0</v>
      </c>
      <c r="I69" s="217"/>
      <c r="J69" s="203"/>
    </row>
    <row r="70" spans="2:10" x14ac:dyDescent="0.25">
      <c r="B70" s="198"/>
      <c r="C70" s="206"/>
      <c r="D70" s="196" t="s">
        <v>181</v>
      </c>
      <c r="E70" s="196"/>
      <c r="F70" s="196"/>
      <c r="G70" s="218"/>
      <c r="H70" s="217">
        <v>4248665</v>
      </c>
      <c r="I70" s="217">
        <v>1070432</v>
      </c>
      <c r="J70" s="203"/>
    </row>
    <row r="71" spans="2:10" x14ac:dyDescent="0.25">
      <c r="B71" s="198"/>
      <c r="C71" s="216" t="s">
        <v>7</v>
      </c>
      <c r="D71" s="215" t="s">
        <v>180</v>
      </c>
      <c r="E71" s="196"/>
      <c r="F71" s="196"/>
      <c r="G71" s="214"/>
      <c r="H71" s="213">
        <v>0</v>
      </c>
      <c r="I71" s="213"/>
      <c r="J71" s="203"/>
    </row>
    <row r="72" spans="2:10" x14ac:dyDescent="0.25">
      <c r="B72" s="198"/>
      <c r="C72" s="216" t="s">
        <v>37</v>
      </c>
      <c r="D72" s="215" t="s">
        <v>179</v>
      </c>
      <c r="E72" s="196"/>
      <c r="F72" s="196"/>
      <c r="G72" s="214"/>
      <c r="H72" s="213">
        <v>16278929</v>
      </c>
      <c r="I72" s="213">
        <v>20194479</v>
      </c>
      <c r="J72" s="203"/>
    </row>
    <row r="73" spans="2:10" x14ac:dyDescent="0.25">
      <c r="B73" s="198"/>
      <c r="C73" s="216" t="s">
        <v>57</v>
      </c>
      <c r="D73" s="196" t="s">
        <v>178</v>
      </c>
      <c r="E73" s="196"/>
      <c r="F73" s="196"/>
      <c r="G73" s="214"/>
      <c r="H73" s="213">
        <v>30102159</v>
      </c>
      <c r="I73" s="213">
        <v>29675825</v>
      </c>
      <c r="J73" s="203"/>
    </row>
    <row r="74" spans="2:10" x14ac:dyDescent="0.25">
      <c r="B74" s="198"/>
      <c r="C74" s="216" t="s">
        <v>102</v>
      </c>
      <c r="D74" s="196" t="s">
        <v>177</v>
      </c>
      <c r="E74" s="196"/>
      <c r="F74" s="196"/>
      <c r="G74" s="214"/>
      <c r="H74" s="213">
        <v>0</v>
      </c>
      <c r="I74" s="213"/>
      <c r="J74" s="203"/>
    </row>
    <row r="75" spans="2:10" x14ac:dyDescent="0.25">
      <c r="B75" s="198"/>
      <c r="C75" s="216" t="s">
        <v>99</v>
      </c>
      <c r="D75" s="196" t="s">
        <v>176</v>
      </c>
      <c r="E75" s="196"/>
      <c r="F75" s="196"/>
      <c r="G75" s="214"/>
      <c r="H75" s="213">
        <v>877358</v>
      </c>
      <c r="I75" s="213">
        <v>698461</v>
      </c>
      <c r="J75" s="203"/>
    </row>
    <row r="76" spans="2:10" x14ac:dyDescent="0.25">
      <c r="B76" s="198"/>
      <c r="C76" s="216" t="s">
        <v>175</v>
      </c>
      <c r="D76" s="196" t="s">
        <v>174</v>
      </c>
      <c r="E76" s="196"/>
      <c r="F76" s="196"/>
      <c r="G76" s="214"/>
      <c r="H76" s="213">
        <v>1022371</v>
      </c>
      <c r="I76" s="213">
        <v>763391</v>
      </c>
      <c r="J76" s="203"/>
    </row>
    <row r="77" spans="2:10" x14ac:dyDescent="0.25">
      <c r="B77" s="198"/>
      <c r="C77" s="216" t="s">
        <v>173</v>
      </c>
      <c r="D77" s="196" t="s">
        <v>172</v>
      </c>
      <c r="E77" s="196"/>
      <c r="F77" s="196"/>
      <c r="G77" s="214"/>
      <c r="H77" s="213">
        <v>83752</v>
      </c>
      <c r="I77" s="213">
        <v>295259</v>
      </c>
      <c r="J77" s="203"/>
    </row>
    <row r="78" spans="2:10" x14ac:dyDescent="0.25">
      <c r="B78" s="198"/>
      <c r="C78" s="216" t="s">
        <v>171</v>
      </c>
      <c r="D78" s="196" t="s">
        <v>170</v>
      </c>
      <c r="E78" s="196"/>
      <c r="F78" s="196"/>
      <c r="G78" s="214"/>
      <c r="H78" s="213">
        <v>0</v>
      </c>
      <c r="I78" s="213"/>
      <c r="J78" s="203"/>
    </row>
    <row r="79" spans="2:10" x14ac:dyDescent="0.25">
      <c r="B79" s="198"/>
      <c r="C79" s="216" t="s">
        <v>169</v>
      </c>
      <c r="D79" s="196" t="s">
        <v>168</v>
      </c>
      <c r="E79" s="196"/>
      <c r="F79" s="196"/>
      <c r="G79" s="214" t="s">
        <v>60</v>
      </c>
      <c r="H79" s="213">
        <v>25531915</v>
      </c>
      <c r="I79" s="213">
        <v>9207989</v>
      </c>
      <c r="J79" s="203"/>
    </row>
    <row r="80" spans="2:10" x14ac:dyDescent="0.25">
      <c r="B80" s="198"/>
      <c r="C80" s="216" t="s">
        <v>167</v>
      </c>
      <c r="D80" s="196" t="s">
        <v>166</v>
      </c>
      <c r="E80" s="196"/>
      <c r="F80" s="196"/>
      <c r="G80" s="214" t="s">
        <v>60</v>
      </c>
      <c r="H80" s="213">
        <v>2921176</v>
      </c>
      <c r="I80" s="213">
        <v>2301510</v>
      </c>
      <c r="J80" s="203"/>
    </row>
    <row r="81" spans="2:10" x14ac:dyDescent="0.25">
      <c r="B81" s="198"/>
      <c r="C81" s="216" t="s">
        <v>165</v>
      </c>
      <c r="D81" s="215" t="s">
        <v>164</v>
      </c>
      <c r="E81" s="196"/>
      <c r="F81" s="196"/>
      <c r="G81" s="214" t="s">
        <v>53</v>
      </c>
      <c r="H81" s="213">
        <v>8975435</v>
      </c>
      <c r="I81" s="213">
        <v>7743596</v>
      </c>
      <c r="J81" s="203"/>
    </row>
    <row r="82" spans="2:10" x14ac:dyDescent="0.25">
      <c r="B82" s="198"/>
      <c r="C82" s="206"/>
      <c r="D82" s="196"/>
      <c r="E82" s="196"/>
      <c r="F82" s="196"/>
      <c r="G82" s="211"/>
      <c r="H82" s="210"/>
      <c r="I82" s="212"/>
      <c r="J82" s="203"/>
    </row>
    <row r="83" spans="2:10" ht="16.5" thickBot="1" x14ac:dyDescent="0.3">
      <c r="B83" s="198" t="s">
        <v>41</v>
      </c>
      <c r="C83" s="209" t="s">
        <v>163</v>
      </c>
      <c r="D83" s="196"/>
      <c r="E83" s="196"/>
      <c r="F83" s="196"/>
      <c r="G83" s="201"/>
      <c r="H83" s="200">
        <f>H55-H66</f>
        <v>-38724059</v>
      </c>
      <c r="I83" s="200">
        <f>I55-I66</f>
        <v>-31072221</v>
      </c>
      <c r="J83" s="203"/>
    </row>
    <row r="84" spans="2:10" ht="16.5" thickTop="1" x14ac:dyDescent="0.25">
      <c r="B84" s="198"/>
      <c r="C84" s="206"/>
      <c r="D84" s="196"/>
      <c r="E84" s="196"/>
      <c r="F84" s="196"/>
      <c r="G84" s="211"/>
      <c r="H84" s="210"/>
      <c r="I84" s="210"/>
      <c r="J84" s="203"/>
    </row>
    <row r="85" spans="2:10" ht="16.5" thickBot="1" x14ac:dyDescent="0.3">
      <c r="B85" s="198" t="s">
        <v>35</v>
      </c>
      <c r="C85" s="202" t="s">
        <v>162</v>
      </c>
      <c r="D85" s="196"/>
      <c r="E85" s="196"/>
      <c r="F85" s="196"/>
      <c r="G85" s="201"/>
      <c r="H85" s="200">
        <f>H53+H83</f>
        <v>2491567</v>
      </c>
      <c r="I85" s="200">
        <f>I53+I83</f>
        <v>1087010</v>
      </c>
      <c r="J85" s="203"/>
    </row>
    <row r="86" spans="2:10" ht="16.5" thickTop="1" x14ac:dyDescent="0.25">
      <c r="B86" s="198"/>
      <c r="C86" s="206"/>
      <c r="D86" s="196"/>
      <c r="E86" s="196"/>
      <c r="F86" s="196"/>
      <c r="G86" s="211"/>
      <c r="H86" s="210"/>
      <c r="I86" s="210"/>
      <c r="J86" s="203"/>
    </row>
    <row r="87" spans="2:10" ht="16.5" thickBot="1" x14ac:dyDescent="0.3">
      <c r="B87" s="198" t="s">
        <v>31</v>
      </c>
      <c r="C87" s="209" t="s">
        <v>161</v>
      </c>
      <c r="D87" s="196"/>
      <c r="E87" s="196"/>
      <c r="F87" s="196"/>
      <c r="G87" s="208"/>
      <c r="H87" s="207">
        <v>617138</v>
      </c>
      <c r="I87" s="207">
        <v>294325</v>
      </c>
      <c r="J87" s="203"/>
    </row>
    <row r="88" spans="2:10" x14ac:dyDescent="0.25">
      <c r="B88" s="198"/>
      <c r="C88" s="206"/>
      <c r="D88" s="196"/>
      <c r="E88" s="196"/>
      <c r="F88" s="196"/>
      <c r="G88" s="205"/>
      <c r="H88" s="204"/>
      <c r="I88" s="204"/>
      <c r="J88" s="203"/>
    </row>
    <row r="89" spans="2:10" ht="16.5" thickBot="1" x14ac:dyDescent="0.3">
      <c r="B89" s="198" t="s">
        <v>29</v>
      </c>
      <c r="C89" s="202" t="s">
        <v>160</v>
      </c>
      <c r="D89" s="196"/>
      <c r="E89" s="196"/>
      <c r="F89" s="196"/>
      <c r="G89" s="201"/>
      <c r="H89" s="200">
        <f>H85-H87</f>
        <v>1874429</v>
      </c>
      <c r="I89" s="200">
        <f>I85-I87</f>
        <v>792685</v>
      </c>
      <c r="J89" s="199"/>
    </row>
    <row r="90" spans="2:10" ht="17.25" thickTop="1" thickBot="1" x14ac:dyDescent="0.3">
      <c r="B90" s="198"/>
      <c r="C90" s="196"/>
      <c r="D90" s="197"/>
      <c r="E90" s="196"/>
      <c r="F90" s="196"/>
      <c r="G90" s="195"/>
      <c r="H90" s="194"/>
      <c r="I90" s="194"/>
      <c r="J90" s="193"/>
    </row>
    <row r="91" spans="2:10" ht="17.25" thickTop="1" thickBot="1" x14ac:dyDescent="0.3">
      <c r="B91" s="192"/>
      <c r="C91" s="191"/>
      <c r="D91" s="190"/>
      <c r="E91" s="190"/>
      <c r="F91" s="190"/>
      <c r="G91" s="189"/>
      <c r="H91" s="188"/>
      <c r="I91" s="188"/>
      <c r="J91" s="187"/>
    </row>
    <row r="92" spans="2:10" ht="16.5" thickTop="1" x14ac:dyDescent="0.25">
      <c r="C92" s="186"/>
      <c r="J92" s="185"/>
    </row>
  </sheetData>
  <sheetProtection password="CC26" sheet="1"/>
  <mergeCells count="3">
    <mergeCell ref="D4:F4"/>
    <mergeCell ref="D5:F5"/>
    <mergeCell ref="D6:F6"/>
  </mergeCells>
  <printOptions vertic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Aktifler</vt:lpstr>
      <vt:lpstr>Pasifler</vt:lpstr>
      <vt:lpstr>Kar Zarar</vt:lpstr>
      <vt:lpstr>Aktifler!Yazdırma_Alanı</vt:lpstr>
      <vt:lpstr>'Kar Zarar'!Yazdırma_Alanı</vt:lpstr>
      <vt:lpstr>Pasifler!Yazdırma_Alanı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Ersun Hoca</dc:creator>
  <cp:lastModifiedBy>Ece Kıryağdı</cp:lastModifiedBy>
  <dcterms:created xsi:type="dcterms:W3CDTF">2018-05-16T05:49:58Z</dcterms:created>
  <dcterms:modified xsi:type="dcterms:W3CDTF">2018-05-17T10:12:26Z</dcterms:modified>
</cp:coreProperties>
</file>